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ellin\Downloads\"/>
    </mc:Choice>
  </mc:AlternateContent>
  <xr:revisionPtr revIDLastSave="0" documentId="13_ncr:1_{A5265B98-4054-44F1-A8A3-8140F6AF7743}" xr6:coauthVersionLast="47" xr6:coauthVersionMax="47" xr10:uidLastSave="{00000000-0000-0000-0000-000000000000}"/>
  <bookViews>
    <workbookView xWindow="2340" yWindow="2340" windowWidth="21600" windowHeight="11385" xr2:uid="{00000000-000D-0000-FFFF-FFFF00000000}"/>
  </bookViews>
  <sheets>
    <sheet name="Q1 2024" sheetId="1" r:id="rId1"/>
    <sheet name="fördelning mellan trad &amp; fond" sheetId="5" r:id="rId2"/>
    <sheet name="Januari" sheetId="2" r:id="rId3"/>
    <sheet name="Februari" sheetId="3" r:id="rId4"/>
    <sheet name="Mars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5" l="1"/>
  <c r="E29" i="5" s="1"/>
  <c r="D28" i="5"/>
  <c r="D29" i="5" s="1"/>
  <c r="C28" i="5"/>
  <c r="C29" i="5" s="1"/>
  <c r="B28" i="5"/>
  <c r="B29" i="5" s="1"/>
  <c r="F24" i="5"/>
  <c r="G24" i="5"/>
  <c r="F16" i="5"/>
  <c r="G16" i="5"/>
  <c r="F17" i="5"/>
  <c r="G17" i="5"/>
  <c r="F18" i="5"/>
  <c r="G18" i="5"/>
  <c r="F19" i="5"/>
  <c r="G19" i="5"/>
  <c r="F20" i="5"/>
  <c r="G20" i="5"/>
  <c r="F21" i="5"/>
  <c r="G21" i="5"/>
  <c r="F22" i="5"/>
  <c r="G22" i="5"/>
  <c r="F23" i="5"/>
  <c r="G23" i="5"/>
  <c r="F25" i="5"/>
  <c r="G25" i="5"/>
  <c r="F26" i="5"/>
  <c r="G26" i="5"/>
  <c r="F27" i="5"/>
  <c r="G27" i="5"/>
  <c r="G15" i="5"/>
  <c r="F15" i="5"/>
  <c r="E13" i="5"/>
  <c r="D13" i="5"/>
  <c r="C13" i="5"/>
  <c r="B13" i="5"/>
  <c r="F3" i="5"/>
  <c r="G3" i="5"/>
  <c r="F4" i="5"/>
  <c r="G4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G2" i="5"/>
  <c r="F2" i="5"/>
  <c r="C25" i="4"/>
  <c r="D25" i="4"/>
  <c r="E25" i="4"/>
  <c r="B25" i="4"/>
  <c r="F24" i="4"/>
  <c r="G24" i="4"/>
  <c r="F22" i="3"/>
  <c r="G22" i="3"/>
  <c r="F18" i="2"/>
  <c r="G18" i="2"/>
  <c r="F10" i="2"/>
  <c r="G10" i="2"/>
  <c r="F18" i="1"/>
  <c r="G18" i="1"/>
  <c r="F2" i="1"/>
  <c r="G2" i="1"/>
  <c r="F3" i="1"/>
  <c r="G3" i="1"/>
  <c r="F4" i="1"/>
  <c r="G4" i="1"/>
  <c r="B24" i="3" l="1"/>
  <c r="C24" i="3"/>
  <c r="D24" i="3"/>
  <c r="E24" i="3"/>
  <c r="B26" i="2"/>
  <c r="C26" i="2"/>
  <c r="D26" i="2"/>
  <c r="E26" i="2"/>
  <c r="G21" i="4"/>
  <c r="F21" i="4"/>
  <c r="G8" i="4"/>
  <c r="F8" i="4"/>
  <c r="G20" i="4"/>
  <c r="F20" i="4"/>
  <c r="G12" i="4"/>
  <c r="F12" i="4"/>
  <c r="G5" i="4"/>
  <c r="F5" i="4"/>
  <c r="G2" i="4"/>
  <c r="F2" i="4"/>
  <c r="G19" i="4"/>
  <c r="F19" i="4"/>
  <c r="G13" i="4"/>
  <c r="F13" i="4"/>
  <c r="G23" i="4"/>
  <c r="F23" i="4"/>
  <c r="G22" i="4"/>
  <c r="F22" i="4"/>
  <c r="G16" i="4"/>
  <c r="F16" i="4"/>
  <c r="G18" i="4"/>
  <c r="F18" i="4"/>
  <c r="G9" i="4"/>
  <c r="F9" i="4"/>
  <c r="G14" i="4"/>
  <c r="F14" i="4"/>
  <c r="G7" i="4"/>
  <c r="F7" i="4"/>
  <c r="G17" i="4"/>
  <c r="F17" i="4"/>
  <c r="G15" i="4"/>
  <c r="F15" i="4"/>
  <c r="G10" i="4"/>
  <c r="F10" i="4"/>
  <c r="G3" i="4"/>
  <c r="F3" i="4"/>
  <c r="G4" i="4"/>
  <c r="F4" i="4"/>
  <c r="G11" i="4"/>
  <c r="F11" i="4"/>
  <c r="G6" i="4"/>
  <c r="F6" i="4"/>
  <c r="G20" i="3"/>
  <c r="F20" i="3"/>
  <c r="G8" i="3"/>
  <c r="F8" i="3"/>
  <c r="G19" i="3"/>
  <c r="F19" i="3"/>
  <c r="G12" i="3"/>
  <c r="F12" i="3"/>
  <c r="G5" i="3"/>
  <c r="F5" i="3"/>
  <c r="G2" i="3"/>
  <c r="F2" i="3"/>
  <c r="G18" i="3"/>
  <c r="F18" i="3"/>
  <c r="G13" i="3"/>
  <c r="F13" i="3"/>
  <c r="G23" i="3"/>
  <c r="F23" i="3"/>
  <c r="G21" i="3"/>
  <c r="F21" i="3"/>
  <c r="G16" i="3"/>
  <c r="F16" i="3"/>
  <c r="G14" i="3"/>
  <c r="F14" i="3"/>
  <c r="G7" i="3"/>
  <c r="F7" i="3"/>
  <c r="G17" i="3"/>
  <c r="F17" i="3"/>
  <c r="G15" i="3"/>
  <c r="F15" i="3"/>
  <c r="G10" i="3"/>
  <c r="F10" i="3"/>
  <c r="G9" i="3"/>
  <c r="F9" i="3"/>
  <c r="G3" i="3"/>
  <c r="F3" i="3"/>
  <c r="G4" i="3"/>
  <c r="F4" i="3"/>
  <c r="G11" i="3"/>
  <c r="F11" i="3"/>
  <c r="G6" i="3"/>
  <c r="F6" i="3"/>
  <c r="G23" i="2"/>
  <c r="F23" i="2"/>
  <c r="G8" i="2"/>
  <c r="F8" i="2"/>
  <c r="G22" i="2"/>
  <c r="F22" i="2"/>
  <c r="G13" i="2"/>
  <c r="F13" i="2"/>
  <c r="G5" i="2"/>
  <c r="F5" i="2"/>
  <c r="G2" i="2"/>
  <c r="F2" i="2"/>
  <c r="G21" i="2"/>
  <c r="F21" i="2"/>
  <c r="G14" i="2"/>
  <c r="F14" i="2"/>
  <c r="G25" i="2"/>
  <c r="F25" i="2"/>
  <c r="G24" i="2"/>
  <c r="F24" i="2"/>
  <c r="G17" i="2"/>
  <c r="F17" i="2"/>
  <c r="G20" i="2"/>
  <c r="F20" i="2"/>
  <c r="G15" i="2"/>
  <c r="F15" i="2"/>
  <c r="G7" i="2"/>
  <c r="F7" i="2"/>
  <c r="G19" i="2"/>
  <c r="F19" i="2"/>
  <c r="G16" i="2"/>
  <c r="F16" i="2"/>
  <c r="G11" i="2"/>
  <c r="F11" i="2"/>
  <c r="G9" i="2"/>
  <c r="F9" i="2"/>
  <c r="G3" i="2"/>
  <c r="F3" i="2"/>
  <c r="G4" i="2"/>
  <c r="F4" i="2"/>
  <c r="G12" i="2"/>
  <c r="F12" i="2"/>
  <c r="G6" i="2"/>
  <c r="F6" i="2"/>
  <c r="E26" i="1"/>
  <c r="B26" i="1"/>
  <c r="C26" i="1"/>
  <c r="D26" i="1"/>
  <c r="G23" i="1"/>
  <c r="F23" i="1"/>
  <c r="G8" i="1"/>
  <c r="F8" i="1"/>
  <c r="G22" i="1"/>
  <c r="F22" i="1"/>
  <c r="G13" i="1"/>
  <c r="F13" i="1"/>
  <c r="G5" i="1"/>
  <c r="F5" i="1"/>
  <c r="G21" i="1"/>
  <c r="F21" i="1"/>
  <c r="G14" i="1"/>
  <c r="F14" i="1"/>
  <c r="G25" i="1"/>
  <c r="F25" i="1"/>
  <c r="G24" i="1"/>
  <c r="F24" i="1"/>
  <c r="G16" i="1"/>
  <c r="F16" i="1"/>
  <c r="G20" i="1"/>
  <c r="F20" i="1"/>
  <c r="G10" i="1"/>
  <c r="F10" i="1"/>
  <c r="G15" i="1"/>
  <c r="F15" i="1"/>
  <c r="G6" i="1"/>
  <c r="F6" i="1"/>
  <c r="G19" i="1"/>
  <c r="F19" i="1"/>
  <c r="G17" i="1"/>
  <c r="F17" i="1"/>
  <c r="G11" i="1"/>
  <c r="F11" i="1"/>
  <c r="G9" i="1"/>
  <c r="F9" i="1"/>
  <c r="G12" i="1"/>
  <c r="F12" i="1"/>
  <c r="G7" i="1"/>
  <c r="F7" i="1"/>
</calcChain>
</file>

<file path=xl/sharedStrings.xml><?xml version="1.0" encoding="utf-8"?>
<sst xmlns="http://schemas.openxmlformats.org/spreadsheetml/2006/main" count="166" uniqueCount="39">
  <si>
    <t>Bolagsnamn</t>
  </si>
  <si>
    <t>Antal inflyttade försäkringar</t>
  </si>
  <si>
    <t>Inflyttat Belopp</t>
  </si>
  <si>
    <t>Antal utflyttade försäkringar</t>
  </si>
  <si>
    <t>Utflyttat Belopp</t>
  </si>
  <si>
    <t>Kapital netto</t>
  </si>
  <si>
    <t>AMF (Fond)</t>
  </si>
  <si>
    <t>AMF (Trad)</t>
  </si>
  <si>
    <t>Flyttar netto</t>
  </si>
  <si>
    <t>Handelsbanken (Trad)</t>
  </si>
  <si>
    <t>Handelsbanken (Fond)</t>
  </si>
  <si>
    <t>Folksam (Fond)</t>
  </si>
  <si>
    <t>Folksam (Trad)</t>
  </si>
  <si>
    <t>Länsförsäkringar (Fond)</t>
  </si>
  <si>
    <t>Länsförsäkringar (Trad)</t>
  </si>
  <si>
    <t>KPA (Fond)</t>
  </si>
  <si>
    <t>KPA (Trad)</t>
  </si>
  <si>
    <t>Nordea (Trad)</t>
  </si>
  <si>
    <t>Nordea (Fond)</t>
  </si>
  <si>
    <t>SEB (Fond)</t>
  </si>
  <si>
    <t>SEB (Trad)</t>
  </si>
  <si>
    <t>Skandia (Trad)</t>
  </si>
  <si>
    <t>SPP (Fond)</t>
  </si>
  <si>
    <t>Swedbank (Fond)</t>
  </si>
  <si>
    <t>Swedbank (Trad)</t>
  </si>
  <si>
    <t>SPP (Trad)</t>
  </si>
  <si>
    <t>Alecta (Trad)</t>
  </si>
  <si>
    <t>Folksam LO (Fond)</t>
  </si>
  <si>
    <t>Futur Pension (Fond)</t>
  </si>
  <si>
    <t>Totalt</t>
  </si>
  <si>
    <t>Försäkringsbolag trad</t>
  </si>
  <si>
    <t>Antal flytt in</t>
  </si>
  <si>
    <t>Antal flytt ut</t>
  </si>
  <si>
    <t>Försäkringsbolag fond</t>
  </si>
  <si>
    <t>Totalt trad Q1 2024</t>
  </si>
  <si>
    <t>Totalt fond Q1 2024</t>
  </si>
  <si>
    <t>Totalt Q1 2024</t>
  </si>
  <si>
    <t>Lärarfonder (Fond)</t>
  </si>
  <si>
    <t>Nordnet (Fond)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</si>
</sst>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0"/>
      <color indexed="8"/>
      <name val="Calibri"/>
    </font>
    <font>
      <sz val="10"/>
      <color indexed="8"/>
      <name val="Calibri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theme="0"/>
      <name val="Calibri"/>
      <family val="2"/>
    </font>
    <font>
      <b/>
      <sz val="11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  <bgColor rgb="FFB4C6E7"/>
      </patternFill>
    </fill>
    <fill>
      <patternFill patternType="solid">
        <fgColor rgb="FF92D050"/>
        <bgColor rgb="FFFFE699"/>
      </patternFill>
    </fill>
    <fill>
      <patternFill patternType="solid">
        <fgColor rgb="FF92D050"/>
        <bgColor rgb="FFB4C6E7"/>
      </patternFill>
    </fill>
    <fill>
      <patternFill patternType="solid">
        <fgColor rgb="FF002060"/>
        <bgColor rgb="FFBFBFBF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2" fillId="0" borderId="1" xfId="0" applyFont="1" applyBorder="1"/>
    <xf numFmtId="3" fontId="2" fillId="0" borderId="1" xfId="0" applyNumberFormat="1" applyFont="1" applyBorder="1"/>
    <xf numFmtId="3" fontId="3" fillId="0" borderId="1" xfId="0" applyNumberFormat="1" applyFont="1" applyBorder="1" applyAlignment="1">
      <alignment horizontal="right"/>
    </xf>
    <xf numFmtId="0" fontId="4" fillId="0" borderId="0" xfId="0" applyFont="1"/>
    <xf numFmtId="0" fontId="4" fillId="0" borderId="1" xfId="0" applyFont="1" applyBorder="1"/>
    <xf numFmtId="0" fontId="5" fillId="0" borderId="0" xfId="0" applyFont="1"/>
    <xf numFmtId="3" fontId="4" fillId="0" borderId="1" xfId="0" applyNumberFormat="1" applyFont="1" applyBorder="1"/>
    <xf numFmtId="0" fontId="7" fillId="0" borderId="2" xfId="0" applyFont="1" applyBorder="1"/>
    <xf numFmtId="0" fontId="8" fillId="0" borderId="2" xfId="0" applyFont="1" applyBorder="1"/>
    <xf numFmtId="3" fontId="8" fillId="0" borderId="2" xfId="0" applyNumberFormat="1" applyFont="1" applyBorder="1"/>
    <xf numFmtId="3" fontId="0" fillId="0" borderId="1" xfId="0" applyNumberFormat="1" applyBorder="1"/>
    <xf numFmtId="0" fontId="7" fillId="2" borderId="2" xfId="0" applyFont="1" applyFill="1" applyBorder="1"/>
    <xf numFmtId="0" fontId="7" fillId="2" borderId="2" xfId="0" applyFont="1" applyFill="1" applyBorder="1" applyAlignment="1">
      <alignment horizontal="right"/>
    </xf>
    <xf numFmtId="3" fontId="7" fillId="2" borderId="2" xfId="0" applyNumberFormat="1" applyFont="1" applyFill="1" applyBorder="1"/>
    <xf numFmtId="0" fontId="9" fillId="2" borderId="2" xfId="0" applyFont="1" applyFill="1" applyBorder="1"/>
    <xf numFmtId="0" fontId="7" fillId="3" borderId="0" xfId="0" applyFont="1" applyFill="1"/>
    <xf numFmtId="0" fontId="7" fillId="3" borderId="2" xfId="0" applyFont="1" applyFill="1" applyBorder="1"/>
    <xf numFmtId="0" fontId="7" fillId="3" borderId="2" xfId="0" applyFont="1" applyFill="1" applyBorder="1" applyAlignment="1">
      <alignment horizontal="right"/>
    </xf>
    <xf numFmtId="0" fontId="7" fillId="4" borderId="2" xfId="0" applyFont="1" applyFill="1" applyBorder="1"/>
    <xf numFmtId="3" fontId="7" fillId="4" borderId="2" xfId="0" applyNumberFormat="1" applyFont="1" applyFill="1" applyBorder="1"/>
    <xf numFmtId="0" fontId="9" fillId="3" borderId="2" xfId="0" applyFont="1" applyFill="1" applyBorder="1"/>
    <xf numFmtId="0" fontId="10" fillId="5" borderId="2" xfId="0" applyFont="1" applyFill="1" applyBorder="1"/>
    <xf numFmtId="3" fontId="10" fillId="5" borderId="2" xfId="0" applyNumberFormat="1" applyFont="1" applyFill="1" applyBorder="1"/>
    <xf numFmtId="0" fontId="11" fillId="5" borderId="2" xfId="0" applyFont="1" applyFill="1" applyBorder="1"/>
    <xf numFmtId="0" fontId="1" fillId="6" borderId="1" xfId="0" applyFont="1" applyFill="1" applyBorder="1"/>
    <xf numFmtId="0" fontId="1" fillId="6" borderId="1" xfId="0" applyFont="1" applyFill="1" applyBorder="1" applyAlignment="1">
      <alignment horizontal="right"/>
    </xf>
    <xf numFmtId="0" fontId="3" fillId="6" borderId="1" xfId="0" applyFont="1" applyFill="1" applyBorder="1" applyAlignment="1">
      <alignment horizontal="right"/>
    </xf>
    <xf numFmtId="0" fontId="3" fillId="6" borderId="1" xfId="0" applyFont="1" applyFill="1" applyBorder="1"/>
    <xf numFmtId="3" fontId="3" fillId="6" borderId="1" xfId="0" applyNumberFormat="1" applyFont="1" applyFill="1" applyBorder="1"/>
    <xf numFmtId="0" fontId="5" fillId="6" borderId="1" xfId="0" applyFont="1" applyFill="1" applyBorder="1"/>
    <xf numFmtId="0" fontId="3" fillId="6" borderId="1" xfId="0" applyFont="1" applyFill="1" applyBorder="1" applyAlignment="1">
      <alignment horizontal="left"/>
    </xf>
    <xf numFmtId="0" fontId="6" fillId="6" borderId="1" xfId="0" applyFont="1" applyFill="1" applyBorder="1"/>
    <xf numFmtId="3" fontId="6" fillId="6" borderId="1" xfId="0" applyNumberFormat="1" applyFont="1" applyFill="1" applyBorder="1"/>
    <xf numFmtId="3" fontId="3" fillId="6" borderId="1" xfId="0" applyNumberFormat="1" applyFont="1" applyFill="1" applyBorder="1" applyAlignment="1">
      <alignment horizontal="right"/>
    </xf>
    <xf numFmtId="3" fontId="5" fillId="6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workbookViewId="0">
      <selection activeCell="A27" sqref="A27"/>
    </sheetView>
  </sheetViews>
  <sheetFormatPr defaultRowHeight="18" customHeight="1" x14ac:dyDescent="0.25"/>
  <cols>
    <col min="1" max="1" width="20.5703125" style="1" customWidth="1" collapsed="1"/>
    <col min="2" max="2" width="23.42578125" style="1" bestFit="1" customWidth="1" collapsed="1"/>
    <col min="3" max="3" width="13.42578125" style="1" bestFit="1" customWidth="1" collapsed="1"/>
    <col min="4" max="4" width="23.5703125" style="1" bestFit="1" customWidth="1" collapsed="1"/>
    <col min="5" max="5" width="13.7109375" style="1" bestFit="1" customWidth="1" collapsed="1"/>
    <col min="6" max="6" width="16.42578125" customWidth="1"/>
    <col min="7" max="7" width="18.140625" customWidth="1"/>
  </cols>
  <sheetData>
    <row r="1" spans="1:7" ht="18" customHeight="1" x14ac:dyDescent="0.25">
      <c r="A1" s="26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8" t="s">
        <v>8</v>
      </c>
      <c r="G1" s="28" t="s">
        <v>5</v>
      </c>
    </row>
    <row r="2" spans="1:7" ht="18" customHeight="1" x14ac:dyDescent="0.25">
      <c r="A2" s="2" t="s">
        <v>26</v>
      </c>
      <c r="B2" s="2">
        <v>13</v>
      </c>
      <c r="C2" s="3">
        <v>1676952.19</v>
      </c>
      <c r="D2" s="2">
        <v>20</v>
      </c>
      <c r="E2" s="3">
        <v>1388407.3800000001</v>
      </c>
      <c r="F2" s="4">
        <f t="shared" ref="F2:F25" si="0">SUM(B2-D2)</f>
        <v>-7</v>
      </c>
      <c r="G2" s="4">
        <f t="shared" ref="G2:G25" si="1">SUM(C2-E2)</f>
        <v>288544.80999999982</v>
      </c>
    </row>
    <row r="3" spans="1:7" ht="18" customHeight="1" x14ac:dyDescent="0.25">
      <c r="A3" s="2" t="s">
        <v>6</v>
      </c>
      <c r="B3" s="2">
        <v>53</v>
      </c>
      <c r="C3" s="3">
        <v>10254267.5</v>
      </c>
      <c r="D3" s="2">
        <v>166</v>
      </c>
      <c r="E3" s="3">
        <v>42595285.32</v>
      </c>
      <c r="F3" s="4">
        <f t="shared" si="0"/>
        <v>-113</v>
      </c>
      <c r="G3" s="4">
        <f t="shared" si="1"/>
        <v>-32341017.82</v>
      </c>
    </row>
    <row r="4" spans="1:7" ht="18" customHeight="1" x14ac:dyDescent="0.25">
      <c r="A4" s="2" t="s">
        <v>7</v>
      </c>
      <c r="B4" s="2">
        <v>4</v>
      </c>
      <c r="C4" s="3">
        <v>555959.05999999994</v>
      </c>
      <c r="D4" s="2">
        <v>220</v>
      </c>
      <c r="E4" s="3">
        <v>33815681.539999999</v>
      </c>
      <c r="F4" s="4">
        <f t="shared" si="0"/>
        <v>-216</v>
      </c>
      <c r="G4" s="4">
        <f t="shared" si="1"/>
        <v>-33259722.48</v>
      </c>
    </row>
    <row r="5" spans="1:7" ht="18" customHeight="1" x14ac:dyDescent="0.25">
      <c r="A5" s="2" t="s">
        <v>11</v>
      </c>
      <c r="B5" s="2">
        <v>0</v>
      </c>
      <c r="C5" s="3">
        <v>0</v>
      </c>
      <c r="D5" s="2">
        <v>11</v>
      </c>
      <c r="E5" s="3">
        <v>3004668.34</v>
      </c>
      <c r="F5" s="4">
        <f t="shared" si="0"/>
        <v>-11</v>
      </c>
      <c r="G5" s="4">
        <f t="shared" si="1"/>
        <v>-3004668.34</v>
      </c>
    </row>
    <row r="6" spans="1:7" ht="18" customHeight="1" x14ac:dyDescent="0.25">
      <c r="A6" s="2" t="s">
        <v>12</v>
      </c>
      <c r="B6" s="2">
        <v>0</v>
      </c>
      <c r="C6" s="3">
        <v>0</v>
      </c>
      <c r="D6" s="2">
        <v>22</v>
      </c>
      <c r="E6" s="3">
        <v>3131922.5</v>
      </c>
      <c r="F6" s="4">
        <f t="shared" si="0"/>
        <v>-22</v>
      </c>
      <c r="G6" s="4">
        <f t="shared" si="1"/>
        <v>-3131922.5</v>
      </c>
    </row>
    <row r="7" spans="1:7" ht="18" customHeight="1" x14ac:dyDescent="0.25">
      <c r="A7" s="2" t="s">
        <v>27</v>
      </c>
      <c r="B7" s="2">
        <v>194</v>
      </c>
      <c r="C7" s="3">
        <v>34175468.380000003</v>
      </c>
      <c r="D7" s="2">
        <v>71</v>
      </c>
      <c r="E7" s="3">
        <v>22751531.600000001</v>
      </c>
      <c r="F7" s="4">
        <f t="shared" si="0"/>
        <v>123</v>
      </c>
      <c r="G7" s="4">
        <f t="shared" si="1"/>
        <v>11423936.780000001</v>
      </c>
    </row>
    <row r="8" spans="1:7" ht="18" customHeight="1" x14ac:dyDescent="0.25">
      <c r="A8" s="2" t="s">
        <v>28</v>
      </c>
      <c r="B8" s="2">
        <v>177</v>
      </c>
      <c r="C8" s="3">
        <v>36235219.43</v>
      </c>
      <c r="D8" s="2">
        <v>39</v>
      </c>
      <c r="E8" s="3">
        <v>12816156.34</v>
      </c>
      <c r="F8" s="4">
        <f t="shared" si="0"/>
        <v>138</v>
      </c>
      <c r="G8" s="4">
        <f t="shared" si="1"/>
        <v>23419063.09</v>
      </c>
    </row>
    <row r="9" spans="1:7" ht="18" customHeight="1" x14ac:dyDescent="0.25">
      <c r="A9" s="2" t="s">
        <v>10</v>
      </c>
      <c r="B9" s="2">
        <v>194</v>
      </c>
      <c r="C9" s="3">
        <v>34469028.060000002</v>
      </c>
      <c r="D9" s="2">
        <v>122</v>
      </c>
      <c r="E9" s="3">
        <v>22033457.440000001</v>
      </c>
      <c r="F9" s="4">
        <f t="shared" si="0"/>
        <v>72</v>
      </c>
      <c r="G9" s="4">
        <f t="shared" si="1"/>
        <v>12435570.620000001</v>
      </c>
    </row>
    <row r="10" spans="1:7" ht="18" customHeight="1" x14ac:dyDescent="0.25">
      <c r="A10" s="2" t="s">
        <v>9</v>
      </c>
      <c r="B10" s="2">
        <v>0</v>
      </c>
      <c r="C10" s="3">
        <v>0</v>
      </c>
      <c r="D10" s="2">
        <v>6</v>
      </c>
      <c r="E10" s="3">
        <v>343884.71</v>
      </c>
      <c r="F10" s="4">
        <f t="shared" si="0"/>
        <v>-6</v>
      </c>
      <c r="G10" s="4">
        <f t="shared" si="1"/>
        <v>-343884.71</v>
      </c>
    </row>
    <row r="11" spans="1:7" ht="18" customHeight="1" x14ac:dyDescent="0.25">
      <c r="A11" s="6" t="s">
        <v>15</v>
      </c>
      <c r="B11" s="2">
        <v>16</v>
      </c>
      <c r="C11" s="3">
        <v>3863190.91</v>
      </c>
      <c r="D11" s="2">
        <v>55</v>
      </c>
      <c r="E11" s="3">
        <v>14956667.449999999</v>
      </c>
      <c r="F11" s="4">
        <f t="shared" si="0"/>
        <v>-39</v>
      </c>
      <c r="G11" s="4">
        <f t="shared" si="1"/>
        <v>-11093476.539999999</v>
      </c>
    </row>
    <row r="12" spans="1:7" ht="18" customHeight="1" x14ac:dyDescent="0.25">
      <c r="A12" s="6" t="s">
        <v>16</v>
      </c>
      <c r="B12" s="2">
        <v>15</v>
      </c>
      <c r="C12" s="3">
        <v>3052932.88</v>
      </c>
      <c r="D12" s="2">
        <v>1757</v>
      </c>
      <c r="E12" s="3">
        <v>238794157.85000002</v>
      </c>
      <c r="F12" s="4">
        <f t="shared" si="0"/>
        <v>-1742</v>
      </c>
      <c r="G12" s="4">
        <f t="shared" si="1"/>
        <v>-235741224.97000003</v>
      </c>
    </row>
    <row r="13" spans="1:7" ht="18" customHeight="1" x14ac:dyDescent="0.25">
      <c r="A13" s="2" t="s">
        <v>13</v>
      </c>
      <c r="B13" s="2">
        <v>555</v>
      </c>
      <c r="C13" s="3">
        <v>100377479.18000001</v>
      </c>
      <c r="D13" s="2">
        <v>93</v>
      </c>
      <c r="E13" s="3">
        <v>11933169</v>
      </c>
      <c r="F13" s="4">
        <f t="shared" si="0"/>
        <v>462</v>
      </c>
      <c r="G13" s="4">
        <f t="shared" si="1"/>
        <v>88444310.180000007</v>
      </c>
    </row>
    <row r="14" spans="1:7" ht="18" customHeight="1" x14ac:dyDescent="0.25">
      <c r="A14" s="2" t="s">
        <v>14</v>
      </c>
      <c r="B14" s="2">
        <v>0</v>
      </c>
      <c r="C14" s="3">
        <v>0</v>
      </c>
      <c r="D14" s="2">
        <v>19</v>
      </c>
      <c r="E14" s="3">
        <v>1283453</v>
      </c>
      <c r="F14" s="4">
        <f t="shared" si="0"/>
        <v>-19</v>
      </c>
      <c r="G14" s="4">
        <f t="shared" si="1"/>
        <v>-1283453</v>
      </c>
    </row>
    <row r="15" spans="1:7" ht="18" customHeight="1" x14ac:dyDescent="0.25">
      <c r="A15" s="2" t="s">
        <v>37</v>
      </c>
      <c r="B15" s="2">
        <v>5</v>
      </c>
      <c r="C15" s="3">
        <v>1385645.45</v>
      </c>
      <c r="D15" s="2">
        <v>25</v>
      </c>
      <c r="E15" s="3">
        <v>7623632.6899999995</v>
      </c>
      <c r="F15" s="4">
        <f t="shared" si="0"/>
        <v>-20</v>
      </c>
      <c r="G15" s="4">
        <f t="shared" si="1"/>
        <v>-6237987.2399999993</v>
      </c>
    </row>
    <row r="16" spans="1:7" ht="18" customHeight="1" x14ac:dyDescent="0.25">
      <c r="A16" s="2" t="s">
        <v>18</v>
      </c>
      <c r="B16" s="2">
        <v>568</v>
      </c>
      <c r="C16" s="3">
        <v>85360758.579999998</v>
      </c>
      <c r="D16" s="2">
        <v>87</v>
      </c>
      <c r="E16" s="3">
        <v>29303773</v>
      </c>
      <c r="F16" s="4">
        <f t="shared" si="0"/>
        <v>481</v>
      </c>
      <c r="G16" s="4">
        <f t="shared" si="1"/>
        <v>56056985.579999998</v>
      </c>
    </row>
    <row r="17" spans="1:7" ht="18" customHeight="1" x14ac:dyDescent="0.25">
      <c r="A17" s="2" t="s">
        <v>17</v>
      </c>
      <c r="B17" s="2">
        <v>0</v>
      </c>
      <c r="C17" s="3">
        <v>0</v>
      </c>
      <c r="D17" s="2">
        <v>8</v>
      </c>
      <c r="E17" s="3">
        <v>543567</v>
      </c>
      <c r="F17" s="4">
        <f t="shared" si="0"/>
        <v>-8</v>
      </c>
      <c r="G17" s="4">
        <f t="shared" si="1"/>
        <v>-543567</v>
      </c>
    </row>
    <row r="18" spans="1:7" ht="18" customHeight="1" x14ac:dyDescent="0.25">
      <c r="A18" s="2" t="s">
        <v>38</v>
      </c>
      <c r="B18" s="12">
        <v>0</v>
      </c>
      <c r="C18" s="12">
        <v>0</v>
      </c>
      <c r="D18" s="12">
        <v>2</v>
      </c>
      <c r="E18" s="12">
        <v>95237.360000000015</v>
      </c>
      <c r="F18" s="4">
        <f t="shared" ref="F18" si="2">SUM(B18-D18)</f>
        <v>-2</v>
      </c>
      <c r="G18" s="4">
        <f t="shared" ref="G18" si="3">SUM(C18-E18)</f>
        <v>-95237.360000000015</v>
      </c>
    </row>
    <row r="19" spans="1:7" ht="18" customHeight="1" x14ac:dyDescent="0.25">
      <c r="A19" s="2" t="s">
        <v>19</v>
      </c>
      <c r="B19" s="2">
        <v>316</v>
      </c>
      <c r="C19" s="3">
        <v>51695497.739999995</v>
      </c>
      <c r="D19" s="2">
        <v>83</v>
      </c>
      <c r="E19" s="3">
        <v>20492944.799999997</v>
      </c>
      <c r="F19" s="4">
        <f t="shared" si="0"/>
        <v>233</v>
      </c>
      <c r="G19" s="4">
        <f t="shared" si="1"/>
        <v>31202552.939999998</v>
      </c>
    </row>
    <row r="20" spans="1:7" ht="18" customHeight="1" x14ac:dyDescent="0.25">
      <c r="A20" s="2" t="s">
        <v>20</v>
      </c>
      <c r="B20" s="2">
        <v>0</v>
      </c>
      <c r="C20" s="3">
        <v>0</v>
      </c>
      <c r="D20" s="2">
        <v>4</v>
      </c>
      <c r="E20" s="3">
        <v>401080</v>
      </c>
      <c r="F20" s="4">
        <f t="shared" si="0"/>
        <v>-4</v>
      </c>
      <c r="G20" s="4">
        <f t="shared" si="1"/>
        <v>-401080</v>
      </c>
    </row>
    <row r="21" spans="1:7" ht="18" customHeight="1" x14ac:dyDescent="0.25">
      <c r="A21" s="2" t="s">
        <v>21</v>
      </c>
      <c r="B21" s="2">
        <v>122</v>
      </c>
      <c r="C21" s="3">
        <v>33064144.770000003</v>
      </c>
      <c r="D21" s="2">
        <v>17</v>
      </c>
      <c r="E21" s="3">
        <v>2283931</v>
      </c>
      <c r="F21" s="4">
        <f t="shared" si="0"/>
        <v>105</v>
      </c>
      <c r="G21" s="4">
        <f t="shared" si="1"/>
        <v>30780213.770000003</v>
      </c>
    </row>
    <row r="22" spans="1:7" ht="18" customHeight="1" x14ac:dyDescent="0.25">
      <c r="A22" s="2" t="s">
        <v>22</v>
      </c>
      <c r="B22" s="2">
        <v>0</v>
      </c>
      <c r="C22" s="3">
        <v>0</v>
      </c>
      <c r="D22" s="2">
        <v>117</v>
      </c>
      <c r="E22" s="3">
        <v>11298881.83</v>
      </c>
      <c r="F22" s="4">
        <f t="shared" si="0"/>
        <v>-117</v>
      </c>
      <c r="G22" s="4">
        <f t="shared" si="1"/>
        <v>-11298881.83</v>
      </c>
    </row>
    <row r="23" spans="1:7" ht="18" customHeight="1" x14ac:dyDescent="0.25">
      <c r="A23" s="2" t="s">
        <v>25</v>
      </c>
      <c r="B23" s="2">
        <v>0</v>
      </c>
      <c r="C23" s="3">
        <v>0</v>
      </c>
      <c r="D23" s="2">
        <v>7</v>
      </c>
      <c r="E23" s="3">
        <v>345308.50999999995</v>
      </c>
      <c r="F23" s="4">
        <f t="shared" si="0"/>
        <v>-7</v>
      </c>
      <c r="G23" s="4">
        <f t="shared" si="1"/>
        <v>-345308.50999999995</v>
      </c>
    </row>
    <row r="24" spans="1:7" ht="18" customHeight="1" x14ac:dyDescent="0.25">
      <c r="A24" s="2" t="s">
        <v>23</v>
      </c>
      <c r="B24" s="2">
        <v>909</v>
      </c>
      <c r="C24" s="3">
        <v>145903330.25</v>
      </c>
      <c r="D24" s="2">
        <v>150</v>
      </c>
      <c r="E24" s="3">
        <v>59706783.559999995</v>
      </c>
      <c r="F24" s="4">
        <f t="shared" si="0"/>
        <v>759</v>
      </c>
      <c r="G24" s="4">
        <f t="shared" si="1"/>
        <v>86196546.689999998</v>
      </c>
    </row>
    <row r="25" spans="1:7" ht="18" customHeight="1" x14ac:dyDescent="0.25">
      <c r="A25" s="2" t="s">
        <v>24</v>
      </c>
      <c r="B25" s="2">
        <v>0</v>
      </c>
      <c r="C25" s="3">
        <v>0</v>
      </c>
      <c r="D25" s="2">
        <v>40</v>
      </c>
      <c r="E25" s="3">
        <v>1126292.1600000001</v>
      </c>
      <c r="F25" s="4">
        <f t="shared" si="0"/>
        <v>-40</v>
      </c>
      <c r="G25" s="4">
        <f t="shared" si="1"/>
        <v>-1126292.1600000001</v>
      </c>
    </row>
    <row r="26" spans="1:7" s="7" customFormat="1" ht="18" customHeight="1" x14ac:dyDescent="0.25">
      <c r="A26" s="29" t="s">
        <v>36</v>
      </c>
      <c r="B26" s="29">
        <f t="shared" ref="B26:D26" si="4">SUM(B2:B25)</f>
        <v>3141</v>
      </c>
      <c r="C26" s="30">
        <f t="shared" si="4"/>
        <v>542069874.38</v>
      </c>
      <c r="D26" s="29">
        <f t="shared" si="4"/>
        <v>3141</v>
      </c>
      <c r="E26" s="30">
        <f>SUM(E2:E25)</f>
        <v>542069874.38</v>
      </c>
      <c r="F26" s="31"/>
      <c r="G26" s="31"/>
    </row>
    <row r="27" spans="1:7" ht="18" customHeight="1" x14ac:dyDescent="0.25">
      <c r="F27" s="5"/>
      <c r="G27" s="5"/>
    </row>
  </sheetData>
  <sortState xmlns:xlrd2="http://schemas.microsoft.com/office/spreadsheetml/2017/richdata2" ref="A2:G25">
    <sortCondition ref="A2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C4086-A855-4C74-A850-CA8107E4DC47}">
  <dimension ref="A1:G29"/>
  <sheetViews>
    <sheetView workbookViewId="0">
      <selection activeCell="A25" sqref="A25"/>
    </sheetView>
  </sheetViews>
  <sheetFormatPr defaultRowHeight="15" x14ac:dyDescent="0.25"/>
  <cols>
    <col min="1" max="1" width="25.5703125" customWidth="1"/>
    <col min="2" max="2" width="14.5703125" customWidth="1"/>
    <col min="3" max="3" width="14.85546875" customWidth="1"/>
    <col min="4" max="4" width="17" customWidth="1"/>
    <col min="5" max="5" width="18.140625" customWidth="1"/>
    <col min="6" max="6" width="16.85546875" customWidth="1"/>
    <col min="7" max="7" width="18" customWidth="1"/>
  </cols>
  <sheetData>
    <row r="1" spans="1:7" x14ac:dyDescent="0.25">
      <c r="A1" s="13" t="s">
        <v>30</v>
      </c>
      <c r="B1" s="13" t="s">
        <v>31</v>
      </c>
      <c r="C1" s="13" t="s">
        <v>2</v>
      </c>
      <c r="D1" s="13" t="s">
        <v>32</v>
      </c>
      <c r="E1" s="13" t="s">
        <v>4</v>
      </c>
      <c r="F1" s="14" t="s">
        <v>8</v>
      </c>
      <c r="G1" s="14" t="s">
        <v>5</v>
      </c>
    </row>
    <row r="2" spans="1:7" x14ac:dyDescent="0.25">
      <c r="A2" s="9" t="s">
        <v>26</v>
      </c>
      <c r="B2" s="10">
        <v>13</v>
      </c>
      <c r="C2" s="11">
        <v>1676952.19</v>
      </c>
      <c r="D2" s="10">
        <v>20</v>
      </c>
      <c r="E2" s="11">
        <v>1388407.3800000001</v>
      </c>
      <c r="F2" s="4">
        <f t="shared" ref="F2" si="0">SUM(B2-D2)</f>
        <v>-7</v>
      </c>
      <c r="G2" s="4">
        <f t="shared" ref="G2" si="1">SUM(C2-E2)</f>
        <v>288544.80999999982</v>
      </c>
    </row>
    <row r="3" spans="1:7" x14ac:dyDescent="0.25">
      <c r="A3" s="9" t="s">
        <v>7</v>
      </c>
      <c r="B3" s="10">
        <v>4</v>
      </c>
      <c r="C3" s="11">
        <v>555959.05999999994</v>
      </c>
      <c r="D3" s="10">
        <v>220</v>
      </c>
      <c r="E3" s="11">
        <v>33815681.539999999</v>
      </c>
      <c r="F3" s="4">
        <f t="shared" ref="F3:F12" si="2">SUM(B3-D3)</f>
        <v>-216</v>
      </c>
      <c r="G3" s="4">
        <f t="shared" ref="G3:G12" si="3">SUM(C3-E3)</f>
        <v>-33259722.48</v>
      </c>
    </row>
    <row r="4" spans="1:7" x14ac:dyDescent="0.25">
      <c r="A4" s="9" t="s">
        <v>12</v>
      </c>
      <c r="B4" s="10">
        <v>0</v>
      </c>
      <c r="C4" s="11">
        <v>0</v>
      </c>
      <c r="D4" s="10">
        <v>22</v>
      </c>
      <c r="E4" s="11">
        <v>3131922.5</v>
      </c>
      <c r="F4" s="4">
        <f t="shared" si="2"/>
        <v>-22</v>
      </c>
      <c r="G4" s="4">
        <f t="shared" si="3"/>
        <v>-3131922.5</v>
      </c>
    </row>
    <row r="5" spans="1:7" x14ac:dyDescent="0.25">
      <c r="A5" s="9" t="s">
        <v>9</v>
      </c>
      <c r="B5" s="10">
        <v>0</v>
      </c>
      <c r="C5" s="11">
        <v>0</v>
      </c>
      <c r="D5" s="10">
        <v>6</v>
      </c>
      <c r="E5" s="11">
        <v>343884.71</v>
      </c>
      <c r="F5" s="4">
        <f t="shared" si="2"/>
        <v>-6</v>
      </c>
      <c r="G5" s="4">
        <f t="shared" si="3"/>
        <v>-343884.71</v>
      </c>
    </row>
    <row r="6" spans="1:7" x14ac:dyDescent="0.25">
      <c r="A6" s="9" t="s">
        <v>16</v>
      </c>
      <c r="B6" s="10">
        <v>15</v>
      </c>
      <c r="C6" s="11">
        <v>3052932.88</v>
      </c>
      <c r="D6" s="10">
        <v>1757</v>
      </c>
      <c r="E6" s="11">
        <v>238794157.85000002</v>
      </c>
      <c r="F6" s="4">
        <f t="shared" si="2"/>
        <v>-1742</v>
      </c>
      <c r="G6" s="4">
        <f t="shared" si="3"/>
        <v>-235741224.97000003</v>
      </c>
    </row>
    <row r="7" spans="1:7" x14ac:dyDescent="0.25">
      <c r="A7" s="9" t="s">
        <v>14</v>
      </c>
      <c r="B7" s="10">
        <v>0</v>
      </c>
      <c r="C7" s="11">
        <v>0</v>
      </c>
      <c r="D7" s="10">
        <v>19</v>
      </c>
      <c r="E7" s="11">
        <v>1283453</v>
      </c>
      <c r="F7" s="4">
        <f t="shared" si="2"/>
        <v>-19</v>
      </c>
      <c r="G7" s="4">
        <f t="shared" si="3"/>
        <v>-1283453</v>
      </c>
    </row>
    <row r="8" spans="1:7" x14ac:dyDescent="0.25">
      <c r="A8" s="9" t="s">
        <v>17</v>
      </c>
      <c r="B8" s="10">
        <v>0</v>
      </c>
      <c r="C8" s="11">
        <v>0</v>
      </c>
      <c r="D8" s="10">
        <v>8</v>
      </c>
      <c r="E8" s="11">
        <v>543567</v>
      </c>
      <c r="F8" s="4">
        <f t="shared" si="2"/>
        <v>-8</v>
      </c>
      <c r="G8" s="4">
        <f t="shared" si="3"/>
        <v>-543567</v>
      </c>
    </row>
    <row r="9" spans="1:7" x14ac:dyDescent="0.25">
      <c r="A9" s="9" t="s">
        <v>20</v>
      </c>
      <c r="B9" s="10">
        <v>0</v>
      </c>
      <c r="C9" s="11">
        <v>0</v>
      </c>
      <c r="D9" s="10">
        <v>4</v>
      </c>
      <c r="E9" s="11">
        <v>401080</v>
      </c>
      <c r="F9" s="4">
        <f t="shared" si="2"/>
        <v>-4</v>
      </c>
      <c r="G9" s="4">
        <f t="shared" si="3"/>
        <v>-401080</v>
      </c>
    </row>
    <row r="10" spans="1:7" x14ac:dyDescent="0.25">
      <c r="A10" s="9" t="s">
        <v>21</v>
      </c>
      <c r="B10" s="10">
        <v>122</v>
      </c>
      <c r="C10" s="11">
        <v>33064144.770000003</v>
      </c>
      <c r="D10" s="10">
        <v>17</v>
      </c>
      <c r="E10" s="11">
        <v>2283931</v>
      </c>
      <c r="F10" s="4">
        <f t="shared" si="2"/>
        <v>105</v>
      </c>
      <c r="G10" s="4">
        <f t="shared" si="3"/>
        <v>30780213.770000003</v>
      </c>
    </row>
    <row r="11" spans="1:7" x14ac:dyDescent="0.25">
      <c r="A11" s="9" t="s">
        <v>25</v>
      </c>
      <c r="B11" s="10">
        <v>0</v>
      </c>
      <c r="C11" s="11">
        <v>0</v>
      </c>
      <c r="D11" s="10">
        <v>7</v>
      </c>
      <c r="E11" s="11">
        <v>345308.50999999995</v>
      </c>
      <c r="F11" s="4">
        <f t="shared" si="2"/>
        <v>-7</v>
      </c>
      <c r="G11" s="4">
        <f t="shared" si="3"/>
        <v>-345308.50999999995</v>
      </c>
    </row>
    <row r="12" spans="1:7" x14ac:dyDescent="0.25">
      <c r="A12" s="9" t="s">
        <v>24</v>
      </c>
      <c r="B12" s="10">
        <v>0</v>
      </c>
      <c r="C12" s="11">
        <v>0</v>
      </c>
      <c r="D12" s="10">
        <v>40</v>
      </c>
      <c r="E12" s="11">
        <v>1126292.1600000001</v>
      </c>
      <c r="F12" s="4">
        <f t="shared" si="2"/>
        <v>-40</v>
      </c>
      <c r="G12" s="4">
        <f t="shared" si="3"/>
        <v>-1126292.1600000001</v>
      </c>
    </row>
    <row r="13" spans="1:7" x14ac:dyDescent="0.25">
      <c r="A13" s="13" t="s">
        <v>34</v>
      </c>
      <c r="B13" s="13">
        <f>SUM(B2:B12)</f>
        <v>154</v>
      </c>
      <c r="C13" s="15">
        <f>SUM(C2:C12)</f>
        <v>38349988.900000006</v>
      </c>
      <c r="D13" s="13">
        <f>SUM(D2:D12)</f>
        <v>2120</v>
      </c>
      <c r="E13" s="15">
        <f>SUM(E2:E12)</f>
        <v>283457685.65000004</v>
      </c>
      <c r="F13" s="16"/>
      <c r="G13" s="16"/>
    </row>
    <row r="14" spans="1:7" x14ac:dyDescent="0.25">
      <c r="A14" s="17" t="s">
        <v>33</v>
      </c>
      <c r="B14" s="18" t="s">
        <v>31</v>
      </c>
      <c r="C14" s="18" t="s">
        <v>2</v>
      </c>
      <c r="D14" s="18" t="s">
        <v>32</v>
      </c>
      <c r="E14" s="18" t="s">
        <v>4</v>
      </c>
      <c r="F14" s="19" t="s">
        <v>8</v>
      </c>
      <c r="G14" s="19" t="s">
        <v>5</v>
      </c>
    </row>
    <row r="15" spans="1:7" x14ac:dyDescent="0.25">
      <c r="A15" s="9" t="s">
        <v>6</v>
      </c>
      <c r="B15" s="10">
        <v>53</v>
      </c>
      <c r="C15" s="11">
        <v>10254267.5</v>
      </c>
      <c r="D15" s="10">
        <v>166</v>
      </c>
      <c r="E15" s="11">
        <v>42595285.32</v>
      </c>
      <c r="F15" s="4">
        <f t="shared" ref="F15" si="4">SUM(B15-D15)</f>
        <v>-113</v>
      </c>
      <c r="G15" s="4">
        <f t="shared" ref="G15" si="5">SUM(C15-E15)</f>
        <v>-32341017.82</v>
      </c>
    </row>
    <row r="16" spans="1:7" x14ac:dyDescent="0.25">
      <c r="A16" s="9" t="s">
        <v>11</v>
      </c>
      <c r="B16" s="10">
        <v>0</v>
      </c>
      <c r="C16" s="11">
        <v>0</v>
      </c>
      <c r="D16" s="10">
        <v>11</v>
      </c>
      <c r="E16" s="11">
        <v>3004668.34</v>
      </c>
      <c r="F16" s="4">
        <f t="shared" ref="F16:F27" si="6">SUM(B16-D16)</f>
        <v>-11</v>
      </c>
      <c r="G16" s="4">
        <f t="shared" ref="G16:G27" si="7">SUM(C16-E16)</f>
        <v>-3004668.34</v>
      </c>
    </row>
    <row r="17" spans="1:7" x14ac:dyDescent="0.25">
      <c r="A17" s="9" t="s">
        <v>27</v>
      </c>
      <c r="B17" s="10">
        <v>194</v>
      </c>
      <c r="C17" s="11">
        <v>34175468.380000003</v>
      </c>
      <c r="D17" s="10">
        <v>71</v>
      </c>
      <c r="E17" s="11">
        <v>22751531.600000001</v>
      </c>
      <c r="F17" s="4">
        <f t="shared" si="6"/>
        <v>123</v>
      </c>
      <c r="G17" s="4">
        <f t="shared" si="7"/>
        <v>11423936.780000001</v>
      </c>
    </row>
    <row r="18" spans="1:7" x14ac:dyDescent="0.25">
      <c r="A18" s="9" t="s">
        <v>28</v>
      </c>
      <c r="B18" s="10">
        <v>177</v>
      </c>
      <c r="C18" s="11">
        <v>36235219.43</v>
      </c>
      <c r="D18" s="10">
        <v>39</v>
      </c>
      <c r="E18" s="11">
        <v>12816156.34</v>
      </c>
      <c r="F18" s="4">
        <f t="shared" si="6"/>
        <v>138</v>
      </c>
      <c r="G18" s="4">
        <f t="shared" si="7"/>
        <v>23419063.09</v>
      </c>
    </row>
    <row r="19" spans="1:7" x14ac:dyDescent="0.25">
      <c r="A19" s="9" t="s">
        <v>10</v>
      </c>
      <c r="B19" s="10">
        <v>194</v>
      </c>
      <c r="C19" s="11">
        <v>34469028.060000002</v>
      </c>
      <c r="D19" s="10">
        <v>122</v>
      </c>
      <c r="E19" s="11">
        <v>22033457.440000001</v>
      </c>
      <c r="F19" s="4">
        <f t="shared" si="6"/>
        <v>72</v>
      </c>
      <c r="G19" s="4">
        <f t="shared" si="7"/>
        <v>12435570.620000001</v>
      </c>
    </row>
    <row r="20" spans="1:7" x14ac:dyDescent="0.25">
      <c r="A20" s="9" t="s">
        <v>15</v>
      </c>
      <c r="B20" s="10">
        <v>16</v>
      </c>
      <c r="C20" s="11">
        <v>3863190.91</v>
      </c>
      <c r="D20" s="10">
        <v>55</v>
      </c>
      <c r="E20" s="11">
        <v>14956667.449999999</v>
      </c>
      <c r="F20" s="4">
        <f t="shared" si="6"/>
        <v>-39</v>
      </c>
      <c r="G20" s="4">
        <f t="shared" si="7"/>
        <v>-11093476.539999999</v>
      </c>
    </row>
    <row r="21" spans="1:7" x14ac:dyDescent="0.25">
      <c r="A21" s="9" t="s">
        <v>13</v>
      </c>
      <c r="B21" s="10">
        <v>555</v>
      </c>
      <c r="C21" s="11">
        <v>100377479.18000001</v>
      </c>
      <c r="D21" s="10">
        <v>93</v>
      </c>
      <c r="E21" s="11">
        <v>11933169</v>
      </c>
      <c r="F21" s="4">
        <f t="shared" si="6"/>
        <v>462</v>
      </c>
      <c r="G21" s="4">
        <f t="shared" si="7"/>
        <v>88444310.180000007</v>
      </c>
    </row>
    <row r="22" spans="1:7" x14ac:dyDescent="0.25">
      <c r="A22" s="9" t="s">
        <v>37</v>
      </c>
      <c r="B22" s="10">
        <v>5</v>
      </c>
      <c r="C22" s="11">
        <v>1385645.45</v>
      </c>
      <c r="D22" s="10">
        <v>25</v>
      </c>
      <c r="E22" s="11">
        <v>7623632.6899999995</v>
      </c>
      <c r="F22" s="4">
        <f t="shared" si="6"/>
        <v>-20</v>
      </c>
      <c r="G22" s="4">
        <f t="shared" si="7"/>
        <v>-6237987.2399999993</v>
      </c>
    </row>
    <row r="23" spans="1:7" x14ac:dyDescent="0.25">
      <c r="A23" s="9" t="s">
        <v>18</v>
      </c>
      <c r="B23" s="10">
        <v>568</v>
      </c>
      <c r="C23" s="11">
        <v>85360758.579999998</v>
      </c>
      <c r="D23" s="10">
        <v>87</v>
      </c>
      <c r="E23" s="11">
        <v>29303773</v>
      </c>
      <c r="F23" s="4">
        <f t="shared" si="6"/>
        <v>481</v>
      </c>
      <c r="G23" s="4">
        <f t="shared" si="7"/>
        <v>56056985.579999998</v>
      </c>
    </row>
    <row r="24" spans="1:7" x14ac:dyDescent="0.25">
      <c r="A24" s="9" t="s">
        <v>38</v>
      </c>
      <c r="B24" s="10">
        <v>0</v>
      </c>
      <c r="C24" s="11">
        <v>0</v>
      </c>
      <c r="D24" s="10">
        <v>2</v>
      </c>
      <c r="E24" s="11">
        <v>95237.360000000015</v>
      </c>
      <c r="F24" s="4">
        <f t="shared" ref="F24" si="8">SUM(B24-D24)</f>
        <v>-2</v>
      </c>
      <c r="G24" s="4">
        <f t="shared" ref="G24" si="9">SUM(C24-E24)</f>
        <v>-95237.360000000015</v>
      </c>
    </row>
    <row r="25" spans="1:7" x14ac:dyDescent="0.25">
      <c r="A25" s="9" t="s">
        <v>19</v>
      </c>
      <c r="B25" s="10">
        <v>316</v>
      </c>
      <c r="C25" s="11">
        <v>51695497.739999995</v>
      </c>
      <c r="D25" s="10">
        <v>83</v>
      </c>
      <c r="E25" s="11">
        <v>20492944.799999997</v>
      </c>
      <c r="F25" s="4">
        <f t="shared" si="6"/>
        <v>233</v>
      </c>
      <c r="G25" s="4">
        <f t="shared" si="7"/>
        <v>31202552.939999998</v>
      </c>
    </row>
    <row r="26" spans="1:7" x14ac:dyDescent="0.25">
      <c r="A26" s="9" t="s">
        <v>22</v>
      </c>
      <c r="B26" s="10">
        <v>0</v>
      </c>
      <c r="C26" s="11">
        <v>0</v>
      </c>
      <c r="D26" s="10">
        <v>117</v>
      </c>
      <c r="E26" s="11">
        <v>11298881.83</v>
      </c>
      <c r="F26" s="4">
        <f t="shared" si="6"/>
        <v>-117</v>
      </c>
      <c r="G26" s="4">
        <f t="shared" si="7"/>
        <v>-11298881.83</v>
      </c>
    </row>
    <row r="27" spans="1:7" x14ac:dyDescent="0.25">
      <c r="A27" s="9" t="s">
        <v>23</v>
      </c>
      <c r="B27" s="10">
        <v>909</v>
      </c>
      <c r="C27" s="11">
        <v>145903330.25</v>
      </c>
      <c r="D27" s="10">
        <v>150</v>
      </c>
      <c r="E27" s="11">
        <v>59706783.559999995</v>
      </c>
      <c r="F27" s="4">
        <f t="shared" si="6"/>
        <v>759</v>
      </c>
      <c r="G27" s="4">
        <f t="shared" si="7"/>
        <v>86196546.689999998</v>
      </c>
    </row>
    <row r="28" spans="1:7" x14ac:dyDescent="0.25">
      <c r="A28" s="18" t="s">
        <v>35</v>
      </c>
      <c r="B28" s="20">
        <f>SUM(B15:B27)</f>
        <v>2987</v>
      </c>
      <c r="C28" s="21">
        <f>SUM(C15:C27)</f>
        <v>503719885.48000002</v>
      </c>
      <c r="D28" s="20">
        <f>SUM(D15:D27)</f>
        <v>1021</v>
      </c>
      <c r="E28" s="21">
        <f>SUM(E15:E27)</f>
        <v>258612188.73000005</v>
      </c>
      <c r="F28" s="22"/>
      <c r="G28" s="22"/>
    </row>
    <row r="29" spans="1:7" x14ac:dyDescent="0.25">
      <c r="A29" s="23" t="s">
        <v>36</v>
      </c>
      <c r="B29" s="23">
        <f>B28+B13</f>
        <v>3141</v>
      </c>
      <c r="C29" s="24">
        <f>C28+C13</f>
        <v>542069874.38</v>
      </c>
      <c r="D29" s="23">
        <f>D28+D13</f>
        <v>3141</v>
      </c>
      <c r="E29" s="24">
        <f>E28+E13</f>
        <v>542069874.38000011</v>
      </c>
      <c r="F29" s="25"/>
      <c r="G29" s="2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85F8B-F053-4F15-8904-91C54C84AC24}">
  <dimension ref="A1:G28"/>
  <sheetViews>
    <sheetView workbookViewId="0">
      <selection activeCell="A19" sqref="A19"/>
    </sheetView>
  </sheetViews>
  <sheetFormatPr defaultRowHeight="15" x14ac:dyDescent="0.25"/>
  <cols>
    <col min="1" max="1" width="21.85546875" customWidth="1"/>
    <col min="2" max="2" width="25" customWidth="1"/>
    <col min="3" max="3" width="17" customWidth="1"/>
    <col min="4" max="4" width="23.28515625" customWidth="1"/>
    <col min="5" max="5" width="22.42578125" customWidth="1"/>
    <col min="6" max="6" width="13.7109375" customWidth="1"/>
    <col min="7" max="7" width="13.42578125" customWidth="1"/>
    <col min="11" max="11" width="13" customWidth="1"/>
  </cols>
  <sheetData>
    <row r="1" spans="1:7" x14ac:dyDescent="0.25">
      <c r="A1" s="32" t="s">
        <v>0</v>
      </c>
      <c r="B1" s="32" t="s">
        <v>1</v>
      </c>
      <c r="C1" s="32" t="s">
        <v>2</v>
      </c>
      <c r="D1" s="32" t="s">
        <v>3</v>
      </c>
      <c r="E1" s="32" t="s">
        <v>4</v>
      </c>
      <c r="F1" s="28" t="s">
        <v>8</v>
      </c>
      <c r="G1" s="28" t="s">
        <v>5</v>
      </c>
    </row>
    <row r="2" spans="1:7" x14ac:dyDescent="0.25">
      <c r="A2" s="2" t="s">
        <v>26</v>
      </c>
      <c r="B2" s="6">
        <v>2</v>
      </c>
      <c r="C2" s="8">
        <v>677980.36</v>
      </c>
      <c r="D2" s="6">
        <v>9</v>
      </c>
      <c r="E2" s="8">
        <v>604441.81000000006</v>
      </c>
      <c r="F2" s="4">
        <f t="shared" ref="F2:F25" si="0">SUM(B2-D2)</f>
        <v>-7</v>
      </c>
      <c r="G2" s="4">
        <f t="shared" ref="G2:G25" si="1">SUM(C2-E2)</f>
        <v>73538.54999999993</v>
      </c>
    </row>
    <row r="3" spans="1:7" x14ac:dyDescent="0.25">
      <c r="A3" s="2" t="s">
        <v>6</v>
      </c>
      <c r="B3" s="6">
        <v>9</v>
      </c>
      <c r="C3" s="8">
        <v>1927372</v>
      </c>
      <c r="D3" s="6">
        <v>72</v>
      </c>
      <c r="E3" s="8">
        <v>20526018.379999999</v>
      </c>
      <c r="F3" s="4">
        <f t="shared" si="0"/>
        <v>-63</v>
      </c>
      <c r="G3" s="4">
        <f t="shared" si="1"/>
        <v>-18598646.379999999</v>
      </c>
    </row>
    <row r="4" spans="1:7" x14ac:dyDescent="0.25">
      <c r="A4" s="2" t="s">
        <v>7</v>
      </c>
      <c r="B4" s="6">
        <v>1</v>
      </c>
      <c r="C4" s="8">
        <v>316425.40999999997</v>
      </c>
      <c r="D4" s="6">
        <v>71</v>
      </c>
      <c r="E4" s="8">
        <v>11301103.17</v>
      </c>
      <c r="F4" s="4">
        <f t="shared" si="0"/>
        <v>-70</v>
      </c>
      <c r="G4" s="4">
        <f t="shared" si="1"/>
        <v>-10984677.76</v>
      </c>
    </row>
    <row r="5" spans="1:7" x14ac:dyDescent="0.25">
      <c r="A5" s="2" t="s">
        <v>11</v>
      </c>
      <c r="B5" s="6">
        <v>0</v>
      </c>
      <c r="C5" s="8">
        <v>0</v>
      </c>
      <c r="D5" s="6">
        <v>3</v>
      </c>
      <c r="E5" s="8">
        <v>2059580.68</v>
      </c>
      <c r="F5" s="4">
        <f t="shared" si="0"/>
        <v>-3</v>
      </c>
      <c r="G5" s="4">
        <f t="shared" si="1"/>
        <v>-2059580.68</v>
      </c>
    </row>
    <row r="6" spans="1:7" x14ac:dyDescent="0.25">
      <c r="A6" s="2" t="s">
        <v>12</v>
      </c>
      <c r="B6" s="6">
        <v>0</v>
      </c>
      <c r="C6" s="8">
        <v>0</v>
      </c>
      <c r="D6" s="6">
        <v>5</v>
      </c>
      <c r="E6" s="8">
        <v>357149.34</v>
      </c>
      <c r="F6" s="4">
        <f t="shared" si="0"/>
        <v>-5</v>
      </c>
      <c r="G6" s="4">
        <f t="shared" si="1"/>
        <v>-357149.34</v>
      </c>
    </row>
    <row r="7" spans="1:7" x14ac:dyDescent="0.25">
      <c r="A7" s="2" t="s">
        <v>27</v>
      </c>
      <c r="B7" s="6">
        <v>106</v>
      </c>
      <c r="C7" s="8">
        <v>18849175.449999999</v>
      </c>
      <c r="D7" s="6">
        <v>29</v>
      </c>
      <c r="E7" s="8">
        <v>8396367</v>
      </c>
      <c r="F7" s="4">
        <f t="shared" si="0"/>
        <v>77</v>
      </c>
      <c r="G7" s="4">
        <f t="shared" si="1"/>
        <v>10452808.449999999</v>
      </c>
    </row>
    <row r="8" spans="1:7" x14ac:dyDescent="0.25">
      <c r="A8" s="2" t="s">
        <v>28</v>
      </c>
      <c r="B8" s="6">
        <v>68</v>
      </c>
      <c r="C8" s="8">
        <v>13296708.73</v>
      </c>
      <c r="D8" s="6">
        <v>17</v>
      </c>
      <c r="E8" s="8">
        <v>5280205.92</v>
      </c>
      <c r="F8" s="4">
        <f t="shared" si="0"/>
        <v>51</v>
      </c>
      <c r="G8" s="4">
        <f t="shared" si="1"/>
        <v>8016502.8100000005</v>
      </c>
    </row>
    <row r="9" spans="1:7" x14ac:dyDescent="0.25">
      <c r="A9" s="2" t="s">
        <v>10</v>
      </c>
      <c r="B9" s="6">
        <v>69</v>
      </c>
      <c r="C9" s="8">
        <v>14207212.109999999</v>
      </c>
      <c r="D9" s="6">
        <v>48</v>
      </c>
      <c r="E9" s="8">
        <v>8700419.7200000007</v>
      </c>
      <c r="F9" s="4">
        <f t="shared" si="0"/>
        <v>21</v>
      </c>
      <c r="G9" s="4">
        <f t="shared" si="1"/>
        <v>5506792.3899999987</v>
      </c>
    </row>
    <row r="10" spans="1:7" x14ac:dyDescent="0.25">
      <c r="A10" s="2" t="s">
        <v>9</v>
      </c>
      <c r="B10" s="6">
        <v>0</v>
      </c>
      <c r="C10" s="8">
        <v>0</v>
      </c>
      <c r="D10" s="6">
        <v>4</v>
      </c>
      <c r="E10" s="8">
        <v>198681.57</v>
      </c>
      <c r="F10" s="4">
        <f t="shared" ref="F10" si="2">SUM(B10-D10)</f>
        <v>-4</v>
      </c>
      <c r="G10" s="4">
        <f t="shared" ref="G10" si="3">SUM(C10-E10)</f>
        <v>-198681.57</v>
      </c>
    </row>
    <row r="11" spans="1:7" x14ac:dyDescent="0.25">
      <c r="A11" s="6" t="s">
        <v>15</v>
      </c>
      <c r="B11" s="6">
        <v>2</v>
      </c>
      <c r="C11" s="8">
        <v>96630.55</v>
      </c>
      <c r="D11" s="6">
        <v>18</v>
      </c>
      <c r="E11" s="8">
        <v>4365120.6100000003</v>
      </c>
      <c r="F11" s="4">
        <f t="shared" si="0"/>
        <v>-16</v>
      </c>
      <c r="G11" s="4">
        <f t="shared" si="1"/>
        <v>-4268490.0600000005</v>
      </c>
    </row>
    <row r="12" spans="1:7" x14ac:dyDescent="0.25">
      <c r="A12" s="6" t="s">
        <v>16</v>
      </c>
      <c r="B12" s="6">
        <v>9</v>
      </c>
      <c r="C12" s="8">
        <v>1208403.27</v>
      </c>
      <c r="D12" s="6">
        <v>543</v>
      </c>
      <c r="E12" s="8">
        <v>77858473.180000007</v>
      </c>
      <c r="F12" s="4">
        <f t="shared" si="0"/>
        <v>-534</v>
      </c>
      <c r="G12" s="4">
        <f t="shared" si="1"/>
        <v>-76650069.910000011</v>
      </c>
    </row>
    <row r="13" spans="1:7" x14ac:dyDescent="0.25">
      <c r="A13" s="2" t="s">
        <v>13</v>
      </c>
      <c r="B13" s="6">
        <v>156</v>
      </c>
      <c r="C13" s="8">
        <v>26652272.710000001</v>
      </c>
      <c r="D13" s="6">
        <v>25</v>
      </c>
      <c r="E13" s="8">
        <v>3644949</v>
      </c>
      <c r="F13" s="4">
        <f t="shared" si="0"/>
        <v>131</v>
      </c>
      <c r="G13" s="4">
        <f t="shared" si="1"/>
        <v>23007323.710000001</v>
      </c>
    </row>
    <row r="14" spans="1:7" x14ac:dyDescent="0.25">
      <c r="A14" s="2" t="s">
        <v>14</v>
      </c>
      <c r="B14" s="6">
        <v>0</v>
      </c>
      <c r="C14" s="8">
        <v>0</v>
      </c>
      <c r="D14" s="6">
        <v>6</v>
      </c>
      <c r="E14" s="8">
        <v>420670</v>
      </c>
      <c r="F14" s="4">
        <f t="shared" si="0"/>
        <v>-6</v>
      </c>
      <c r="G14" s="4">
        <f t="shared" si="1"/>
        <v>-420670</v>
      </c>
    </row>
    <row r="15" spans="1:7" x14ac:dyDescent="0.25">
      <c r="A15" s="2" t="s">
        <v>37</v>
      </c>
      <c r="B15" s="6">
        <v>1</v>
      </c>
      <c r="C15" s="8">
        <v>449413</v>
      </c>
      <c r="D15" s="6">
        <v>7</v>
      </c>
      <c r="E15" s="8">
        <v>1680556.2</v>
      </c>
      <c r="F15" s="4">
        <f t="shared" si="0"/>
        <v>-6</v>
      </c>
      <c r="G15" s="4">
        <f t="shared" si="1"/>
        <v>-1231143.2</v>
      </c>
    </row>
    <row r="16" spans="1:7" x14ac:dyDescent="0.25">
      <c r="A16" s="2" t="s">
        <v>18</v>
      </c>
      <c r="B16" s="6">
        <v>206</v>
      </c>
      <c r="C16" s="8">
        <v>33191195.109999999</v>
      </c>
      <c r="D16" s="6">
        <v>31</v>
      </c>
      <c r="E16" s="8">
        <v>11197972</v>
      </c>
      <c r="F16" s="4">
        <f t="shared" si="0"/>
        <v>175</v>
      </c>
      <c r="G16" s="4">
        <f t="shared" si="1"/>
        <v>21993223.109999999</v>
      </c>
    </row>
    <row r="17" spans="1:7" x14ac:dyDescent="0.25">
      <c r="A17" s="2" t="s">
        <v>17</v>
      </c>
      <c r="B17" s="6">
        <v>0</v>
      </c>
      <c r="C17" s="8">
        <v>0</v>
      </c>
      <c r="D17" s="6">
        <v>2</v>
      </c>
      <c r="E17" s="8">
        <v>87514</v>
      </c>
      <c r="F17" s="4">
        <f t="shared" si="0"/>
        <v>-2</v>
      </c>
      <c r="G17" s="4">
        <f t="shared" si="1"/>
        <v>-87514</v>
      </c>
    </row>
    <row r="18" spans="1:7" x14ac:dyDescent="0.25">
      <c r="A18" s="2" t="s">
        <v>38</v>
      </c>
      <c r="B18" s="6">
        <v>0</v>
      </c>
      <c r="C18" s="8">
        <v>0</v>
      </c>
      <c r="D18" s="6">
        <v>1</v>
      </c>
      <c r="E18" s="8">
        <v>18675.54</v>
      </c>
      <c r="F18" s="4">
        <f t="shared" ref="F18" si="4">SUM(B18-D18)</f>
        <v>-1</v>
      </c>
      <c r="G18" s="4">
        <f t="shared" ref="G18" si="5">SUM(C18-E18)</f>
        <v>-18675.54</v>
      </c>
    </row>
    <row r="19" spans="1:7" x14ac:dyDescent="0.25">
      <c r="A19" s="2" t="s">
        <v>19</v>
      </c>
      <c r="B19" s="6">
        <v>107</v>
      </c>
      <c r="C19" s="8">
        <v>18322226.489999998</v>
      </c>
      <c r="D19" s="6">
        <v>34</v>
      </c>
      <c r="E19" s="8">
        <v>7258679.6600000001</v>
      </c>
      <c r="F19" s="4">
        <f t="shared" si="0"/>
        <v>73</v>
      </c>
      <c r="G19" s="4">
        <f t="shared" si="1"/>
        <v>11063546.829999998</v>
      </c>
    </row>
    <row r="20" spans="1:7" x14ac:dyDescent="0.25">
      <c r="A20" s="2" t="s">
        <v>20</v>
      </c>
      <c r="B20" s="6">
        <v>0</v>
      </c>
      <c r="C20" s="8">
        <v>0</v>
      </c>
      <c r="D20" s="6">
        <v>2</v>
      </c>
      <c r="E20" s="8">
        <v>147639</v>
      </c>
      <c r="F20" s="4">
        <f t="shared" si="0"/>
        <v>-2</v>
      </c>
      <c r="G20" s="4">
        <f t="shared" si="1"/>
        <v>-147639</v>
      </c>
    </row>
    <row r="21" spans="1:7" x14ac:dyDescent="0.25">
      <c r="A21" s="2" t="s">
        <v>21</v>
      </c>
      <c r="B21" s="6">
        <v>61</v>
      </c>
      <c r="C21" s="8">
        <v>15353841.609999999</v>
      </c>
      <c r="D21" s="6">
        <v>7</v>
      </c>
      <c r="E21" s="8">
        <v>395699</v>
      </c>
      <c r="F21" s="4">
        <f t="shared" si="0"/>
        <v>54</v>
      </c>
      <c r="G21" s="4">
        <f t="shared" si="1"/>
        <v>14958142.609999999</v>
      </c>
    </row>
    <row r="22" spans="1:7" x14ac:dyDescent="0.25">
      <c r="A22" s="2" t="s">
        <v>22</v>
      </c>
      <c r="B22" s="6">
        <v>0</v>
      </c>
      <c r="C22" s="8">
        <v>0</v>
      </c>
      <c r="D22" s="6">
        <v>48</v>
      </c>
      <c r="E22" s="8">
        <v>4909525.37</v>
      </c>
      <c r="F22" s="4">
        <f t="shared" si="0"/>
        <v>-48</v>
      </c>
      <c r="G22" s="4">
        <f t="shared" si="1"/>
        <v>-4909525.37</v>
      </c>
    </row>
    <row r="23" spans="1:7" x14ac:dyDescent="0.25">
      <c r="A23" s="2" t="s">
        <v>25</v>
      </c>
      <c r="B23" s="6">
        <v>0</v>
      </c>
      <c r="C23" s="8">
        <v>0</v>
      </c>
      <c r="D23" s="6">
        <v>5</v>
      </c>
      <c r="E23" s="8">
        <v>287077.96999999997</v>
      </c>
      <c r="F23" s="4">
        <f t="shared" si="0"/>
        <v>-5</v>
      </c>
      <c r="G23" s="4">
        <f t="shared" si="1"/>
        <v>-287077.96999999997</v>
      </c>
    </row>
    <row r="24" spans="1:7" x14ac:dyDescent="0.25">
      <c r="A24" s="2" t="s">
        <v>23</v>
      </c>
      <c r="B24" s="6">
        <v>252</v>
      </c>
      <c r="C24" s="8">
        <v>43819790.759999998</v>
      </c>
      <c r="D24" s="6">
        <v>50</v>
      </c>
      <c r="E24" s="8">
        <v>18279104.629999999</v>
      </c>
      <c r="F24" s="4">
        <f t="shared" si="0"/>
        <v>202</v>
      </c>
      <c r="G24" s="4">
        <f t="shared" si="1"/>
        <v>25540686.129999999</v>
      </c>
    </row>
    <row r="25" spans="1:7" x14ac:dyDescent="0.25">
      <c r="A25" s="2" t="s">
        <v>24</v>
      </c>
      <c r="B25" s="6">
        <v>0</v>
      </c>
      <c r="C25" s="8">
        <v>0</v>
      </c>
      <c r="D25" s="6">
        <v>12</v>
      </c>
      <c r="E25" s="8">
        <v>393023.81</v>
      </c>
      <c r="F25" s="4">
        <f t="shared" si="0"/>
        <v>-12</v>
      </c>
      <c r="G25" s="4">
        <f t="shared" si="1"/>
        <v>-393023.81</v>
      </c>
    </row>
    <row r="26" spans="1:7" x14ac:dyDescent="0.25">
      <c r="A26" s="33" t="s">
        <v>29</v>
      </c>
      <c r="B26" s="33">
        <f t="shared" ref="B26:E26" si="6">SUM(B2:B25)</f>
        <v>1049</v>
      </c>
      <c r="C26" s="34">
        <f t="shared" si="6"/>
        <v>188368647.56</v>
      </c>
      <c r="D26" s="33">
        <f t="shared" si="6"/>
        <v>1049</v>
      </c>
      <c r="E26" s="34">
        <f t="shared" si="6"/>
        <v>188368647.55999997</v>
      </c>
      <c r="F26" s="35"/>
      <c r="G26" s="35"/>
    </row>
    <row r="28" spans="1:7" x14ac:dyDescent="0.25">
      <c r="F28" s="5"/>
      <c r="G28" s="5"/>
    </row>
  </sheetData>
  <sortState xmlns:xlrd2="http://schemas.microsoft.com/office/spreadsheetml/2017/richdata2" ref="A2:G26">
    <sortCondition ref="A2:A2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8DCEA-F881-4288-9234-91315B13CE4C}">
  <dimension ref="A1:G26"/>
  <sheetViews>
    <sheetView workbookViewId="0">
      <selection activeCell="A16" sqref="A16"/>
    </sheetView>
  </sheetViews>
  <sheetFormatPr defaultRowHeight="15" x14ac:dyDescent="0.25"/>
  <cols>
    <col min="1" max="1" width="21.42578125" customWidth="1"/>
    <col min="2" max="2" width="24.85546875" customWidth="1"/>
    <col min="3" max="3" width="21" customWidth="1"/>
    <col min="4" max="4" width="23.42578125" customWidth="1"/>
    <col min="5" max="5" width="20.5703125" customWidth="1"/>
    <col min="6" max="6" width="14" customWidth="1"/>
    <col min="7" max="7" width="11.5703125" customWidth="1"/>
  </cols>
  <sheetData>
    <row r="1" spans="1:7" x14ac:dyDescent="0.25">
      <c r="A1" s="29" t="s">
        <v>0</v>
      </c>
      <c r="B1" s="29" t="s">
        <v>1</v>
      </c>
      <c r="C1" s="29" t="s">
        <v>2</v>
      </c>
      <c r="D1" s="29" t="s">
        <v>3</v>
      </c>
      <c r="E1" s="29" t="s">
        <v>4</v>
      </c>
      <c r="F1" s="28" t="s">
        <v>8</v>
      </c>
      <c r="G1" s="28" t="s">
        <v>5</v>
      </c>
    </row>
    <row r="2" spans="1:7" x14ac:dyDescent="0.25">
      <c r="A2" s="2" t="s">
        <v>26</v>
      </c>
      <c r="B2" s="6">
        <v>8</v>
      </c>
      <c r="C2" s="8">
        <v>798780.15</v>
      </c>
      <c r="D2" s="6">
        <v>4</v>
      </c>
      <c r="E2" s="8">
        <v>313490.15000000002</v>
      </c>
      <c r="F2" s="4">
        <f t="shared" ref="F2:F23" si="0">SUM(B2-D2)</f>
        <v>4</v>
      </c>
      <c r="G2" s="4">
        <f t="shared" ref="G2:G23" si="1">SUM(C2-E2)</f>
        <v>485290</v>
      </c>
    </row>
    <row r="3" spans="1:7" x14ac:dyDescent="0.25">
      <c r="A3" s="2" t="s">
        <v>6</v>
      </c>
      <c r="B3" s="6">
        <v>24</v>
      </c>
      <c r="C3" s="8">
        <v>2394880.36</v>
      </c>
      <c r="D3" s="6">
        <v>50</v>
      </c>
      <c r="E3" s="8">
        <v>12564425.93</v>
      </c>
      <c r="F3" s="4">
        <f t="shared" si="0"/>
        <v>-26</v>
      </c>
      <c r="G3" s="4">
        <f t="shared" si="1"/>
        <v>-10169545.57</v>
      </c>
    </row>
    <row r="4" spans="1:7" x14ac:dyDescent="0.25">
      <c r="A4" s="2" t="s">
        <v>7</v>
      </c>
      <c r="B4" s="6">
        <v>1</v>
      </c>
      <c r="C4" s="8">
        <v>235214.8</v>
      </c>
      <c r="D4" s="6">
        <v>61</v>
      </c>
      <c r="E4" s="8">
        <v>9980124.2300000004</v>
      </c>
      <c r="F4" s="4">
        <f t="shared" si="0"/>
        <v>-60</v>
      </c>
      <c r="G4" s="4">
        <f t="shared" si="1"/>
        <v>-9744909.4299999997</v>
      </c>
    </row>
    <row r="5" spans="1:7" x14ac:dyDescent="0.25">
      <c r="A5" s="2" t="s">
        <v>11</v>
      </c>
      <c r="B5" s="6">
        <v>0</v>
      </c>
      <c r="C5" s="8">
        <v>0</v>
      </c>
      <c r="D5" s="6">
        <v>2</v>
      </c>
      <c r="E5" s="8">
        <v>319460.46999999997</v>
      </c>
      <c r="F5" s="4">
        <f t="shared" si="0"/>
        <v>-2</v>
      </c>
      <c r="G5" s="4">
        <f t="shared" si="1"/>
        <v>-319460.46999999997</v>
      </c>
    </row>
    <row r="6" spans="1:7" x14ac:dyDescent="0.25">
      <c r="A6" s="2" t="s">
        <v>12</v>
      </c>
      <c r="B6" s="6">
        <v>0</v>
      </c>
      <c r="C6" s="8">
        <v>0</v>
      </c>
      <c r="D6" s="6">
        <v>6</v>
      </c>
      <c r="E6" s="8">
        <v>703999.13</v>
      </c>
      <c r="F6" s="4">
        <f t="shared" si="0"/>
        <v>-6</v>
      </c>
      <c r="G6" s="4">
        <f t="shared" si="1"/>
        <v>-703999.13</v>
      </c>
    </row>
    <row r="7" spans="1:7" x14ac:dyDescent="0.25">
      <c r="A7" s="2" t="s">
        <v>27</v>
      </c>
      <c r="B7" s="6">
        <v>40</v>
      </c>
      <c r="C7" s="8">
        <v>7466166.5700000003</v>
      </c>
      <c r="D7" s="6">
        <v>13</v>
      </c>
      <c r="E7" s="8">
        <v>4811981.6900000004</v>
      </c>
      <c r="F7" s="4">
        <f t="shared" si="0"/>
        <v>27</v>
      </c>
      <c r="G7" s="4">
        <f t="shared" si="1"/>
        <v>2654184.88</v>
      </c>
    </row>
    <row r="8" spans="1:7" x14ac:dyDescent="0.25">
      <c r="A8" s="2" t="s">
        <v>28</v>
      </c>
      <c r="B8" s="6">
        <v>43</v>
      </c>
      <c r="C8" s="8">
        <v>9540455.9800000004</v>
      </c>
      <c r="D8" s="6">
        <v>8</v>
      </c>
      <c r="E8" s="8">
        <v>3905823.61</v>
      </c>
      <c r="F8" s="4">
        <f t="shared" si="0"/>
        <v>35</v>
      </c>
      <c r="G8" s="4">
        <f t="shared" si="1"/>
        <v>5634632.370000001</v>
      </c>
    </row>
    <row r="9" spans="1:7" x14ac:dyDescent="0.25">
      <c r="A9" s="2" t="s">
        <v>10</v>
      </c>
      <c r="B9" s="6">
        <v>52</v>
      </c>
      <c r="C9" s="8">
        <v>9017501.7100000009</v>
      </c>
      <c r="D9" s="6">
        <v>33</v>
      </c>
      <c r="E9" s="8">
        <v>7314462.6900000004</v>
      </c>
      <c r="F9" s="4">
        <f t="shared" si="0"/>
        <v>19</v>
      </c>
      <c r="G9" s="4">
        <f t="shared" si="1"/>
        <v>1703039.0200000005</v>
      </c>
    </row>
    <row r="10" spans="1:7" x14ac:dyDescent="0.25">
      <c r="A10" s="6" t="s">
        <v>9</v>
      </c>
      <c r="B10" s="6">
        <v>0</v>
      </c>
      <c r="C10" s="8">
        <v>0</v>
      </c>
      <c r="D10" s="6">
        <v>2</v>
      </c>
      <c r="E10" s="8">
        <v>145203.14000000001</v>
      </c>
      <c r="F10" s="4">
        <f t="shared" si="0"/>
        <v>-2</v>
      </c>
      <c r="G10" s="4">
        <f t="shared" si="1"/>
        <v>-145203.14000000001</v>
      </c>
    </row>
    <row r="11" spans="1:7" x14ac:dyDescent="0.25">
      <c r="A11" s="6" t="s">
        <v>15</v>
      </c>
      <c r="B11" s="6">
        <v>7</v>
      </c>
      <c r="C11" s="8">
        <v>1847898.76</v>
      </c>
      <c r="D11" s="6">
        <v>17</v>
      </c>
      <c r="E11" s="8">
        <v>4667950</v>
      </c>
      <c r="F11" s="4">
        <f t="shared" si="0"/>
        <v>-10</v>
      </c>
      <c r="G11" s="4">
        <f t="shared" si="1"/>
        <v>-2820051.24</v>
      </c>
    </row>
    <row r="12" spans="1:7" x14ac:dyDescent="0.25">
      <c r="A12" s="2" t="s">
        <v>16</v>
      </c>
      <c r="B12" s="6">
        <v>4</v>
      </c>
      <c r="C12" s="8">
        <v>939014.06</v>
      </c>
      <c r="D12" s="6">
        <v>518</v>
      </c>
      <c r="E12" s="8">
        <v>67458809.280000001</v>
      </c>
      <c r="F12" s="4">
        <f t="shared" si="0"/>
        <v>-514</v>
      </c>
      <c r="G12" s="4">
        <f t="shared" si="1"/>
        <v>-66519795.219999999</v>
      </c>
    </row>
    <row r="13" spans="1:7" x14ac:dyDescent="0.25">
      <c r="A13" s="2" t="s">
        <v>13</v>
      </c>
      <c r="B13" s="6">
        <v>151</v>
      </c>
      <c r="C13" s="8">
        <v>31333260.550000001</v>
      </c>
      <c r="D13" s="6">
        <v>15</v>
      </c>
      <c r="E13" s="8">
        <v>1466284</v>
      </c>
      <c r="F13" s="4">
        <f t="shared" si="0"/>
        <v>136</v>
      </c>
      <c r="G13" s="4">
        <f t="shared" si="1"/>
        <v>29866976.550000001</v>
      </c>
    </row>
    <row r="14" spans="1:7" x14ac:dyDescent="0.25">
      <c r="A14" s="2" t="s">
        <v>14</v>
      </c>
      <c r="B14" s="6">
        <v>0</v>
      </c>
      <c r="C14" s="8">
        <v>0</v>
      </c>
      <c r="D14" s="6">
        <v>5</v>
      </c>
      <c r="E14" s="8">
        <v>137865</v>
      </c>
      <c r="F14" s="4">
        <f t="shared" si="0"/>
        <v>-5</v>
      </c>
      <c r="G14" s="4">
        <f t="shared" si="1"/>
        <v>-137865</v>
      </c>
    </row>
    <row r="15" spans="1:7" x14ac:dyDescent="0.25">
      <c r="A15" s="2" t="s">
        <v>37</v>
      </c>
      <c r="B15" s="6">
        <v>3</v>
      </c>
      <c r="C15" s="8">
        <v>725953.9</v>
      </c>
      <c r="D15" s="6">
        <v>8</v>
      </c>
      <c r="E15" s="8">
        <v>2028265.57</v>
      </c>
      <c r="F15" s="4">
        <f t="shared" si="0"/>
        <v>-5</v>
      </c>
      <c r="G15" s="4">
        <f t="shared" si="1"/>
        <v>-1302311.67</v>
      </c>
    </row>
    <row r="16" spans="1:7" x14ac:dyDescent="0.25">
      <c r="A16" s="2" t="s">
        <v>18</v>
      </c>
      <c r="B16" s="6">
        <v>171</v>
      </c>
      <c r="C16" s="8">
        <v>24351893.859999999</v>
      </c>
      <c r="D16" s="6">
        <v>29</v>
      </c>
      <c r="E16" s="8">
        <v>10423666</v>
      </c>
      <c r="F16" s="4">
        <f t="shared" si="0"/>
        <v>142</v>
      </c>
      <c r="G16" s="4">
        <f t="shared" si="1"/>
        <v>13928227.859999999</v>
      </c>
    </row>
    <row r="17" spans="1:7" x14ac:dyDescent="0.25">
      <c r="A17" s="2" t="s">
        <v>17</v>
      </c>
      <c r="B17" s="6">
        <v>0</v>
      </c>
      <c r="C17" s="8">
        <v>0</v>
      </c>
      <c r="D17" s="6">
        <v>1</v>
      </c>
      <c r="E17" s="8">
        <v>13592</v>
      </c>
      <c r="F17" s="4">
        <f t="shared" si="0"/>
        <v>-1</v>
      </c>
      <c r="G17" s="4">
        <f t="shared" si="1"/>
        <v>-13592</v>
      </c>
    </row>
    <row r="18" spans="1:7" x14ac:dyDescent="0.25">
      <c r="A18" s="2" t="s">
        <v>19</v>
      </c>
      <c r="B18" s="6">
        <v>93</v>
      </c>
      <c r="C18" s="8">
        <v>14561667.789999999</v>
      </c>
      <c r="D18" s="6">
        <v>11</v>
      </c>
      <c r="E18" s="8">
        <v>2802037.94</v>
      </c>
      <c r="F18" s="4">
        <f t="shared" si="0"/>
        <v>82</v>
      </c>
      <c r="G18" s="4">
        <f t="shared" si="1"/>
        <v>11759629.85</v>
      </c>
    </row>
    <row r="19" spans="1:7" x14ac:dyDescent="0.25">
      <c r="A19" s="2" t="s">
        <v>20</v>
      </c>
      <c r="B19" s="6">
        <v>0</v>
      </c>
      <c r="C19" s="8">
        <v>0</v>
      </c>
      <c r="D19" s="6">
        <v>1</v>
      </c>
      <c r="E19" s="8">
        <v>141256</v>
      </c>
      <c r="F19" s="4">
        <f t="shared" si="0"/>
        <v>-1</v>
      </c>
      <c r="G19" s="4">
        <f t="shared" si="1"/>
        <v>-141256</v>
      </c>
    </row>
    <row r="20" spans="1:7" x14ac:dyDescent="0.25">
      <c r="A20" s="2" t="s">
        <v>21</v>
      </c>
      <c r="B20" s="6">
        <v>22</v>
      </c>
      <c r="C20" s="8">
        <v>7563825.1900000004</v>
      </c>
      <c r="D20" s="6">
        <v>2</v>
      </c>
      <c r="E20" s="8">
        <v>613112</v>
      </c>
      <c r="F20" s="4">
        <f t="shared" si="0"/>
        <v>20</v>
      </c>
      <c r="G20" s="4">
        <f t="shared" si="1"/>
        <v>6950713.1900000004</v>
      </c>
    </row>
    <row r="21" spans="1:7" x14ac:dyDescent="0.25">
      <c r="A21" s="2" t="s">
        <v>22</v>
      </c>
      <c r="B21" s="6">
        <v>0</v>
      </c>
      <c r="C21" s="8">
        <v>0</v>
      </c>
      <c r="D21" s="6">
        <v>26</v>
      </c>
      <c r="E21" s="8">
        <v>2701353.74</v>
      </c>
      <c r="F21" s="4">
        <f t="shared" si="0"/>
        <v>-26</v>
      </c>
      <c r="G21" s="4">
        <f t="shared" si="1"/>
        <v>-2701353.74</v>
      </c>
    </row>
    <row r="22" spans="1:7" x14ac:dyDescent="0.25">
      <c r="A22" s="2" t="s">
        <v>23</v>
      </c>
      <c r="B22" s="6">
        <v>257</v>
      </c>
      <c r="C22" s="8">
        <v>42656560.850000001</v>
      </c>
      <c r="D22" s="6">
        <v>50</v>
      </c>
      <c r="E22" s="8">
        <v>20599839.969999999</v>
      </c>
      <c r="F22" s="4">
        <f t="shared" ref="F22" si="2">SUM(B22-D22)</f>
        <v>207</v>
      </c>
      <c r="G22" s="4">
        <f t="shared" ref="G22" si="3">SUM(C22-E22)</f>
        <v>22056720.880000003</v>
      </c>
    </row>
    <row r="23" spans="1:7" x14ac:dyDescent="0.25">
      <c r="A23" s="2" t="s">
        <v>24</v>
      </c>
      <c r="B23" s="6">
        <v>0</v>
      </c>
      <c r="C23" s="8">
        <v>0</v>
      </c>
      <c r="D23" s="6">
        <v>14</v>
      </c>
      <c r="E23" s="8">
        <v>320071.99</v>
      </c>
      <c r="F23" s="4">
        <f t="shared" si="0"/>
        <v>-14</v>
      </c>
      <c r="G23" s="4">
        <f t="shared" si="1"/>
        <v>-320071.99</v>
      </c>
    </row>
    <row r="24" spans="1:7" x14ac:dyDescent="0.25">
      <c r="A24" s="29" t="s">
        <v>29</v>
      </c>
      <c r="B24" s="31">
        <f t="shared" ref="B24:E24" si="4">SUM(B2:B23)</f>
        <v>876</v>
      </c>
      <c r="C24" s="30">
        <f t="shared" si="4"/>
        <v>153433074.52999997</v>
      </c>
      <c r="D24" s="31">
        <f t="shared" si="4"/>
        <v>876</v>
      </c>
      <c r="E24" s="30">
        <f t="shared" si="4"/>
        <v>153433074.52999997</v>
      </c>
      <c r="F24" s="35"/>
      <c r="G24" s="35"/>
    </row>
    <row r="26" spans="1:7" x14ac:dyDescent="0.25">
      <c r="F26" s="5"/>
      <c r="G26" s="5"/>
    </row>
  </sheetData>
  <sortState xmlns:xlrd2="http://schemas.microsoft.com/office/spreadsheetml/2017/richdata2" ref="A2:G24">
    <sortCondition ref="A2:A2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41FE2-4181-4BEA-A843-8867FF4A8F9B}">
  <dimension ref="A1:G26"/>
  <sheetViews>
    <sheetView workbookViewId="0">
      <selection activeCell="A17" sqref="A17"/>
    </sheetView>
  </sheetViews>
  <sheetFormatPr defaultRowHeight="15" x14ac:dyDescent="0.25"/>
  <cols>
    <col min="1" max="1" width="22.85546875" customWidth="1"/>
    <col min="2" max="2" width="24.42578125" customWidth="1"/>
    <col min="3" max="3" width="21.85546875" customWidth="1"/>
    <col min="4" max="4" width="26.7109375" customWidth="1"/>
    <col min="5" max="5" width="25.5703125" customWidth="1"/>
    <col min="6" max="6" width="13.28515625" customWidth="1"/>
    <col min="7" max="7" width="17.28515625" customWidth="1"/>
  </cols>
  <sheetData>
    <row r="1" spans="1:7" x14ac:dyDescent="0.25">
      <c r="A1" s="29" t="s">
        <v>0</v>
      </c>
      <c r="B1" s="29" t="s">
        <v>1</v>
      </c>
      <c r="C1" s="29" t="s">
        <v>2</v>
      </c>
      <c r="D1" s="29" t="s">
        <v>3</v>
      </c>
      <c r="E1" s="29" t="s">
        <v>4</v>
      </c>
      <c r="F1" s="28" t="s">
        <v>8</v>
      </c>
      <c r="G1" s="28" t="s">
        <v>5</v>
      </c>
    </row>
    <row r="2" spans="1:7" x14ac:dyDescent="0.25">
      <c r="A2" s="2" t="s">
        <v>26</v>
      </c>
      <c r="B2" s="6">
        <v>3</v>
      </c>
      <c r="C2" s="8">
        <v>200191.68</v>
      </c>
      <c r="D2" s="6">
        <v>7</v>
      </c>
      <c r="E2" s="8">
        <v>470475.42</v>
      </c>
      <c r="F2" s="4">
        <f t="shared" ref="F2:F23" si="0">SUM(B2-D2)</f>
        <v>-4</v>
      </c>
      <c r="G2" s="4">
        <f t="shared" ref="G2:G23" si="1">SUM(C2-E2)</f>
        <v>-270283.74</v>
      </c>
    </row>
    <row r="3" spans="1:7" x14ac:dyDescent="0.25">
      <c r="A3" s="2" t="s">
        <v>6</v>
      </c>
      <c r="B3" s="6">
        <v>20</v>
      </c>
      <c r="C3" s="8">
        <v>5932015.1399999997</v>
      </c>
      <c r="D3" s="6">
        <v>44</v>
      </c>
      <c r="E3" s="8">
        <v>9504841.0099999998</v>
      </c>
      <c r="F3" s="4">
        <f t="shared" si="0"/>
        <v>-24</v>
      </c>
      <c r="G3" s="4">
        <f t="shared" si="1"/>
        <v>-3572825.87</v>
      </c>
    </row>
    <row r="4" spans="1:7" x14ac:dyDescent="0.25">
      <c r="A4" s="2" t="s">
        <v>7</v>
      </c>
      <c r="B4" s="6">
        <v>2</v>
      </c>
      <c r="C4" s="8">
        <v>4318.8500000000004</v>
      </c>
      <c r="D4" s="6">
        <v>88</v>
      </c>
      <c r="E4" s="8">
        <v>12534454.140000001</v>
      </c>
      <c r="F4" s="4">
        <f t="shared" si="0"/>
        <v>-86</v>
      </c>
      <c r="G4" s="4">
        <f t="shared" si="1"/>
        <v>-12530135.290000001</v>
      </c>
    </row>
    <row r="5" spans="1:7" x14ac:dyDescent="0.25">
      <c r="A5" s="2" t="s">
        <v>11</v>
      </c>
      <c r="B5" s="6">
        <v>0</v>
      </c>
      <c r="C5" s="8">
        <v>0</v>
      </c>
      <c r="D5" s="6">
        <v>6</v>
      </c>
      <c r="E5" s="8">
        <v>625627.18999999994</v>
      </c>
      <c r="F5" s="4">
        <f t="shared" si="0"/>
        <v>-6</v>
      </c>
      <c r="G5" s="4">
        <f t="shared" si="1"/>
        <v>-625627.18999999994</v>
      </c>
    </row>
    <row r="6" spans="1:7" x14ac:dyDescent="0.25">
      <c r="A6" s="2" t="s">
        <v>12</v>
      </c>
      <c r="B6" s="6">
        <v>0</v>
      </c>
      <c r="C6" s="8">
        <v>0</v>
      </c>
      <c r="D6" s="6">
        <v>11</v>
      </c>
      <c r="E6" s="8">
        <v>2070774.03</v>
      </c>
      <c r="F6" s="4">
        <f t="shared" si="0"/>
        <v>-11</v>
      </c>
      <c r="G6" s="4">
        <f t="shared" si="1"/>
        <v>-2070774.03</v>
      </c>
    </row>
    <row r="7" spans="1:7" x14ac:dyDescent="0.25">
      <c r="A7" s="2" t="s">
        <v>27</v>
      </c>
      <c r="B7" s="6">
        <v>48</v>
      </c>
      <c r="C7" s="8">
        <v>7860126.3600000003</v>
      </c>
      <c r="D7" s="6">
        <v>29</v>
      </c>
      <c r="E7" s="8">
        <v>9543182.9100000001</v>
      </c>
      <c r="F7" s="4">
        <f t="shared" si="0"/>
        <v>19</v>
      </c>
      <c r="G7" s="4">
        <f t="shared" si="1"/>
        <v>-1683056.5499999998</v>
      </c>
    </row>
    <row r="8" spans="1:7" x14ac:dyDescent="0.25">
      <c r="A8" s="2" t="s">
        <v>28</v>
      </c>
      <c r="B8" s="6">
        <v>66</v>
      </c>
      <c r="C8" s="8">
        <v>13398054.720000001</v>
      </c>
      <c r="D8" s="6">
        <v>14</v>
      </c>
      <c r="E8" s="8">
        <v>3630126.81</v>
      </c>
      <c r="F8" s="4">
        <f t="shared" si="0"/>
        <v>52</v>
      </c>
      <c r="G8" s="4">
        <f t="shared" si="1"/>
        <v>9767927.9100000001</v>
      </c>
    </row>
    <row r="9" spans="1:7" x14ac:dyDescent="0.25">
      <c r="A9" s="6" t="s">
        <v>10</v>
      </c>
      <c r="B9" s="6">
        <v>73</v>
      </c>
      <c r="C9" s="8">
        <v>11244314.24</v>
      </c>
      <c r="D9" s="6">
        <v>41</v>
      </c>
      <c r="E9" s="8">
        <v>6018575.0300000003</v>
      </c>
      <c r="F9" s="4">
        <f t="shared" si="0"/>
        <v>32</v>
      </c>
      <c r="G9" s="4">
        <f t="shared" si="1"/>
        <v>5225739.21</v>
      </c>
    </row>
    <row r="10" spans="1:7" x14ac:dyDescent="0.25">
      <c r="A10" s="6" t="s">
        <v>15</v>
      </c>
      <c r="B10" s="6">
        <v>7</v>
      </c>
      <c r="C10" s="8">
        <v>1918661.6</v>
      </c>
      <c r="D10" s="6">
        <v>20</v>
      </c>
      <c r="E10" s="8">
        <v>5923596.8399999999</v>
      </c>
      <c r="F10" s="4">
        <f t="shared" si="0"/>
        <v>-13</v>
      </c>
      <c r="G10" s="4">
        <f t="shared" si="1"/>
        <v>-4004935.2399999998</v>
      </c>
    </row>
    <row r="11" spans="1:7" x14ac:dyDescent="0.25">
      <c r="A11" s="6" t="s">
        <v>16</v>
      </c>
      <c r="B11" s="6">
        <v>2</v>
      </c>
      <c r="C11" s="8">
        <v>905515.55</v>
      </c>
      <c r="D11" s="6">
        <v>696</v>
      </c>
      <c r="E11" s="8">
        <v>93476875.390000001</v>
      </c>
      <c r="F11" s="4">
        <f t="shared" si="0"/>
        <v>-694</v>
      </c>
      <c r="G11" s="4">
        <f t="shared" si="1"/>
        <v>-92571359.840000004</v>
      </c>
    </row>
    <row r="12" spans="1:7" x14ac:dyDescent="0.25">
      <c r="A12" s="2" t="s">
        <v>13</v>
      </c>
      <c r="B12" s="6">
        <v>248</v>
      </c>
      <c r="C12" s="8">
        <v>42391945.920000002</v>
      </c>
      <c r="D12" s="6">
        <v>53</v>
      </c>
      <c r="E12" s="8">
        <v>6821936</v>
      </c>
      <c r="F12" s="4">
        <f t="shared" si="0"/>
        <v>195</v>
      </c>
      <c r="G12" s="4">
        <f t="shared" si="1"/>
        <v>35570009.920000002</v>
      </c>
    </row>
    <row r="13" spans="1:7" x14ac:dyDescent="0.25">
      <c r="A13" s="2" t="s">
        <v>14</v>
      </c>
      <c r="B13" s="6">
        <v>0</v>
      </c>
      <c r="C13" s="8">
        <v>0</v>
      </c>
      <c r="D13" s="6">
        <v>8</v>
      </c>
      <c r="E13" s="8">
        <v>724918</v>
      </c>
      <c r="F13" s="4">
        <f t="shared" si="0"/>
        <v>-8</v>
      </c>
      <c r="G13" s="4">
        <f t="shared" si="1"/>
        <v>-724918</v>
      </c>
    </row>
    <row r="14" spans="1:7" x14ac:dyDescent="0.25">
      <c r="A14" s="2" t="s">
        <v>37</v>
      </c>
      <c r="B14" s="6">
        <v>1</v>
      </c>
      <c r="C14" s="8">
        <v>210278.55</v>
      </c>
      <c r="D14" s="6">
        <v>10</v>
      </c>
      <c r="E14" s="8">
        <v>3914810.92</v>
      </c>
      <c r="F14" s="4">
        <f t="shared" si="0"/>
        <v>-9</v>
      </c>
      <c r="G14" s="4">
        <f t="shared" si="1"/>
        <v>-3704532.37</v>
      </c>
    </row>
    <row r="15" spans="1:7" x14ac:dyDescent="0.25">
      <c r="A15" s="2" t="s">
        <v>18</v>
      </c>
      <c r="B15" s="6">
        <v>191</v>
      </c>
      <c r="C15" s="8">
        <v>27817669.609999999</v>
      </c>
      <c r="D15" s="6">
        <v>27</v>
      </c>
      <c r="E15" s="8">
        <v>7682135</v>
      </c>
      <c r="F15" s="4">
        <f t="shared" si="0"/>
        <v>164</v>
      </c>
      <c r="G15" s="4">
        <f t="shared" si="1"/>
        <v>20135534.609999999</v>
      </c>
    </row>
    <row r="16" spans="1:7" x14ac:dyDescent="0.25">
      <c r="A16" s="2" t="s">
        <v>17</v>
      </c>
      <c r="B16" s="6">
        <v>0</v>
      </c>
      <c r="C16" s="8">
        <v>0</v>
      </c>
      <c r="D16" s="6">
        <v>5</v>
      </c>
      <c r="E16" s="8">
        <v>442461</v>
      </c>
      <c r="F16" s="4">
        <f t="shared" si="0"/>
        <v>-5</v>
      </c>
      <c r="G16" s="4">
        <f t="shared" si="1"/>
        <v>-442461</v>
      </c>
    </row>
    <row r="17" spans="1:7" x14ac:dyDescent="0.25">
      <c r="A17" s="2" t="s">
        <v>38</v>
      </c>
      <c r="B17" s="6">
        <v>0</v>
      </c>
      <c r="C17" s="8">
        <v>0</v>
      </c>
      <c r="D17" s="6">
        <v>1</v>
      </c>
      <c r="E17" s="8">
        <v>76561.820000000007</v>
      </c>
      <c r="F17" s="4">
        <f t="shared" si="0"/>
        <v>-1</v>
      </c>
      <c r="G17" s="4">
        <f t="shared" si="1"/>
        <v>-76561.820000000007</v>
      </c>
    </row>
    <row r="18" spans="1:7" x14ac:dyDescent="0.25">
      <c r="A18" s="2" t="s">
        <v>19</v>
      </c>
      <c r="B18" s="6">
        <v>116</v>
      </c>
      <c r="C18" s="8">
        <v>18811603.460000001</v>
      </c>
      <c r="D18" s="6">
        <v>38</v>
      </c>
      <c r="E18" s="8">
        <v>10432227.199999999</v>
      </c>
      <c r="F18" s="4">
        <f t="shared" si="0"/>
        <v>78</v>
      </c>
      <c r="G18" s="4">
        <f t="shared" si="1"/>
        <v>8379376.2600000016</v>
      </c>
    </row>
    <row r="19" spans="1:7" x14ac:dyDescent="0.25">
      <c r="A19" s="2" t="s">
        <v>20</v>
      </c>
      <c r="B19" s="6">
        <v>0</v>
      </c>
      <c r="C19" s="8">
        <v>0</v>
      </c>
      <c r="D19" s="6">
        <v>1</v>
      </c>
      <c r="E19" s="8">
        <v>112185</v>
      </c>
      <c r="F19" s="4">
        <f t="shared" si="0"/>
        <v>-1</v>
      </c>
      <c r="G19" s="4">
        <f t="shared" si="1"/>
        <v>-112185</v>
      </c>
    </row>
    <row r="20" spans="1:7" x14ac:dyDescent="0.25">
      <c r="A20" s="2" t="s">
        <v>21</v>
      </c>
      <c r="B20" s="6">
        <v>39</v>
      </c>
      <c r="C20" s="8">
        <v>10146477.970000001</v>
      </c>
      <c r="D20" s="6">
        <v>8</v>
      </c>
      <c r="E20" s="8">
        <v>1275120</v>
      </c>
      <c r="F20" s="4">
        <f t="shared" si="0"/>
        <v>31</v>
      </c>
      <c r="G20" s="4">
        <f t="shared" si="1"/>
        <v>8871357.9700000007</v>
      </c>
    </row>
    <row r="21" spans="1:7" x14ac:dyDescent="0.25">
      <c r="A21" s="2" t="s">
        <v>22</v>
      </c>
      <c r="B21" s="6">
        <v>0</v>
      </c>
      <c r="C21" s="8">
        <v>0</v>
      </c>
      <c r="D21" s="6">
        <v>43</v>
      </c>
      <c r="E21" s="8">
        <v>3688002.72</v>
      </c>
      <c r="F21" s="4">
        <f t="shared" si="0"/>
        <v>-43</v>
      </c>
      <c r="G21" s="4">
        <f t="shared" si="1"/>
        <v>-3688002.72</v>
      </c>
    </row>
    <row r="22" spans="1:7" x14ac:dyDescent="0.25">
      <c r="A22" s="2" t="s">
        <v>25</v>
      </c>
      <c r="B22" s="6">
        <v>0</v>
      </c>
      <c r="C22" s="8">
        <v>0</v>
      </c>
      <c r="D22" s="6">
        <v>2</v>
      </c>
      <c r="E22" s="8">
        <v>58230.54</v>
      </c>
      <c r="F22" s="4">
        <f t="shared" si="0"/>
        <v>-2</v>
      </c>
      <c r="G22" s="4">
        <f t="shared" si="1"/>
        <v>-58230.54</v>
      </c>
    </row>
    <row r="23" spans="1:7" x14ac:dyDescent="0.25">
      <c r="A23" s="2" t="s">
        <v>23</v>
      </c>
      <c r="B23" s="6">
        <v>400</v>
      </c>
      <c r="C23" s="8">
        <v>59426978.640000001</v>
      </c>
      <c r="D23" s="6">
        <v>50</v>
      </c>
      <c r="E23" s="8">
        <v>20827838.960000001</v>
      </c>
      <c r="F23" s="4">
        <f t="shared" si="0"/>
        <v>350</v>
      </c>
      <c r="G23" s="4">
        <f t="shared" si="1"/>
        <v>38599139.68</v>
      </c>
    </row>
    <row r="24" spans="1:7" x14ac:dyDescent="0.25">
      <c r="A24" s="2" t="s">
        <v>24</v>
      </c>
      <c r="B24" s="6">
        <v>0</v>
      </c>
      <c r="C24" s="8">
        <v>0</v>
      </c>
      <c r="D24" s="6">
        <v>14</v>
      </c>
      <c r="E24" s="8">
        <v>413196.36</v>
      </c>
      <c r="F24" s="4">
        <f t="shared" ref="F24" si="2">SUM(B24-D24)</f>
        <v>-14</v>
      </c>
      <c r="G24" s="4">
        <f t="shared" ref="G24" si="3">SUM(C24-E24)</f>
        <v>-413196.36</v>
      </c>
    </row>
    <row r="25" spans="1:7" x14ac:dyDescent="0.25">
      <c r="A25" s="29" t="s">
        <v>29</v>
      </c>
      <c r="B25" s="31">
        <f>SUM(B2:B24)</f>
        <v>1216</v>
      </c>
      <c r="C25" s="36">
        <f t="shared" ref="C25:E25" si="4">SUM(C2:C24)</f>
        <v>200268152.29000002</v>
      </c>
      <c r="D25" s="31">
        <f t="shared" si="4"/>
        <v>1216</v>
      </c>
      <c r="E25" s="36">
        <f t="shared" si="4"/>
        <v>200268152.28999999</v>
      </c>
      <c r="F25" s="31"/>
      <c r="G25" s="31"/>
    </row>
    <row r="26" spans="1:7" x14ac:dyDescent="0.25">
      <c r="F26" s="5"/>
      <c r="G26" s="5"/>
    </row>
  </sheetData>
  <sortState xmlns:xlrd2="http://schemas.microsoft.com/office/spreadsheetml/2017/richdata2" ref="A2:G23">
    <sortCondition ref="A2:A2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Q1 2024</vt:lpstr>
      <vt:lpstr>fördelning mellan trad &amp; fond</vt:lpstr>
      <vt:lpstr>Januari</vt:lpstr>
      <vt:lpstr>Februari</vt:lpstr>
      <vt:lpstr>Mars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Elin Lindgren</cp:lastModifiedBy>
  <dcterms:created xsi:type="dcterms:W3CDTF">2023-04-17T08:58:42Z</dcterms:created>
  <dcterms:modified xsi:type="dcterms:W3CDTF">2024-05-13T09:20:44Z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  <property fmtid="{D5CDD505-2E9C-101B-9397-08002B2CF9AE}" pid="4" name="MSIP_Label_0d842a68-ad7d-4a83-8399-dc200610c472_Enabled">
    <vt:lpwstr>true</vt:lpwstr>
  </property>
  <property fmtid="{D5CDD505-2E9C-101B-9397-08002B2CF9AE}" pid="5" name="MSIP_Label_0d842a68-ad7d-4a83-8399-dc200610c472_SetDate">
    <vt:lpwstr>2023-04-17T08:58:59Z</vt:lpwstr>
  </property>
  <property fmtid="{D5CDD505-2E9C-101B-9397-08002B2CF9AE}" pid="6" name="MSIP_Label_0d842a68-ad7d-4a83-8399-dc200610c472_Method">
    <vt:lpwstr>Standard</vt:lpwstr>
  </property>
  <property fmtid="{D5CDD505-2E9C-101B-9397-08002B2CF9AE}" pid="7" name="MSIP_Label_0d842a68-ad7d-4a83-8399-dc200610c472_Name">
    <vt:lpwstr>0d842a68-ad7d-4a83-8399-dc200610c472</vt:lpwstr>
  </property>
  <property fmtid="{D5CDD505-2E9C-101B-9397-08002B2CF9AE}" pid="8" name="MSIP_Label_0d842a68-ad7d-4a83-8399-dc200610c472_SiteId">
    <vt:lpwstr>eead8bce-d10f-4053-bb3e-de872734ffd5</vt:lpwstr>
  </property>
  <property fmtid="{D5CDD505-2E9C-101B-9397-08002B2CF9AE}" pid="9" name="MSIP_Label_0d842a68-ad7d-4a83-8399-dc200610c472_ActionId">
    <vt:lpwstr>e5636014-b8e1-417a-bc27-169f2b6af953</vt:lpwstr>
  </property>
  <property fmtid="{D5CDD505-2E9C-101B-9397-08002B2CF9AE}" pid="10" name="MSIP_Label_0d842a68-ad7d-4a83-8399-dc200610c472_ContentBits">
    <vt:lpwstr>0</vt:lpwstr>
  </property>
  <property fmtid="{D5CDD505-2E9C-101B-9397-08002B2CF9AE}" pid="11" name="_AdHocReviewCycleID">
    <vt:i4>-1350235468</vt:i4>
  </property>
  <property fmtid="{D5CDD505-2E9C-101B-9397-08002B2CF9AE}" pid="12" name="_NewReviewCycle">
    <vt:lpwstr/>
  </property>
  <property fmtid="{D5CDD505-2E9C-101B-9397-08002B2CF9AE}" pid="13" name="_EmailSubject">
    <vt:lpwstr>statistik Q1 2023 till webben</vt:lpwstr>
  </property>
  <property fmtid="{D5CDD505-2E9C-101B-9397-08002B2CF9AE}" pid="14" name="_AuthorEmail">
    <vt:lpwstr>Daiva.Mills@skandikon.se</vt:lpwstr>
  </property>
  <property fmtid="{D5CDD505-2E9C-101B-9397-08002B2CF9AE}" pid="15" name="_AuthorEmailDisplayName">
    <vt:lpwstr>Daiva Mills</vt:lpwstr>
  </property>
  <property fmtid="{D5CDD505-2E9C-101B-9397-08002B2CF9AE}" pid="16" name="_ReviewingToolsShownOnce">
    <vt:lpwstr/>
  </property>
</Properties>
</file>